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7\"/>
    </mc:Choice>
  </mc:AlternateContent>
  <xr:revisionPtr revIDLastSave="0" documentId="13_ncr:1_{B21893D0-0A70-469E-8681-A78E00A04029}" xr6:coauthVersionLast="47" xr6:coauthVersionMax="47" xr10:uidLastSave="{00000000-0000-0000-0000-000000000000}"/>
  <bookViews>
    <workbookView xWindow="-120" yWindow="-120" windowWidth="29040" windowHeight="15840" tabRatio="862" activeTab="1"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3" hidden="1">'Annex 2a Import'!$A$4:$N$4</definedName>
    <definedName name="_xlnm._FilterDatabase" localSheetId="4" hidden="1">'Annex 2b Export'!$A$4:$O$4</definedName>
    <definedName name="_xlnm._FilterDatabase" localSheetId="6" hidden="1">'Annex 4 LDNO charges'!$A$13:$Q$203</definedName>
    <definedName name="_xlnm._FilterDatabase" localSheetId="10" hidden="1">'Nodal prices'!$A$3:$D$501</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Import'!$A$2:$H$145</definedName>
    <definedName name="_xlnm.Print_Area" localSheetId="4">'Annex 2b Export'!$A$2:$H$122</definedName>
    <definedName name="_xlnm.Print_Area" localSheetId="5">'Annex 3 Preserved charges'!$A$2:$J$22</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<sst xmlns="http://schemas.openxmlformats.org/spreadsheetml/2006/main" count="4190" uniqueCount="1290">
  <si>
    <t>Company and Licence name, charging year, effective from, status</t>
  </si>
  <si>
    <t>Company and Licence name</t>
  </si>
  <si>
    <t>Year</t>
  </si>
  <si>
    <t>Effective From</t>
  </si>
  <si>
    <t>Status</t>
  </si>
  <si>
    <t>2027/28</t>
  </si>
  <si>
    <t>1 April 2027</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</si>
  <si>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</si>
  <si>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</si>
  <si>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</si>
  <si>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</si>
  <si>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</si>
  <si>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</si>
  <si>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</si>
  <si>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</si>
  <si>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</si>
  <si>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</si>
  <si>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</si>
  <si>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</si>
  <si>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</si>
  <si>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</si>
  <si>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</si>
  <si>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</si>
  <si>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</si>
  <si>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</si>
  <si>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</si>
  <si>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</si>
  <si>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</si>
  <si>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</si>
  <si>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</si>
  <si>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</si>
  <si>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</si>
  <si>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</si>
  <si>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</si>
  <si>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</si>
  <si>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</si>
  <si>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</si>
  <si>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</si>
  <si>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</si>
  <si>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</si>
  <si>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</si>
  <si>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</si>
  <si>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</si>
  <si>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</si>
  <si>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</si>
  <si>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</si>
  <si>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</si>
  <si>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</si>
  <si>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</si>
  <si>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</si>
  <si>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</si>
  <si>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</si>
  <si>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</si>
  <si>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</si>
  <si>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</si>
  <si>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</si>
  <si>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</si>
  <si>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</si>
  <si>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</si>
  <si>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</si>
  <si>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</si>
  <si>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</si>
  <si>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</si>
  <si>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</si>
  <si>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</si>
  <si>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</si>
  <si>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</si>
  <si>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</si>
  <si>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</si>
  <si>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</si>
  <si>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</si>
  <si>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</si>
  <si>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</si>
  <si>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</si>
  <si>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</si>
  <si>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17, 20, 104, 124, 304, 324</t>
  </si>
  <si>
    <t>Non-Domestic Aggregated or CT No Residual</t>
  </si>
  <si>
    <t>0, 3, 4, 5-8</t>
  </si>
  <si>
    <t>S00, S15, S20</t>
  </si>
  <si>
    <t>Non-Domestic Aggregated or CT Band 1</t>
  </si>
  <si>
    <t>S01, S16, S21</t>
  </si>
  <si>
    <t>Non-Domestic Aggregated or CT Band 2</t>
  </si>
  <si>
    <t>S02, S17, S22</t>
  </si>
  <si>
    <t>Non-Domestic Aggregated or CT Band 3</t>
  </si>
  <si>
    <t>S03, S18, S23</t>
  </si>
  <si>
    <t>Non-Domestic Aggregated or CT Band 4</t>
  </si>
  <si>
    <t>S04, S19, S24</t>
  </si>
  <si>
    <t>Non-Domestic Aggregated (related MPAN)</t>
  </si>
  <si>
    <t>155, 175, 355, 375</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</si>
  <si>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</si>
  <si>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</si>
  <si>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</si>
  <si>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</si>
  <si>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</si>
  <si>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</si>
  <si>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</si>
  <si>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</si>
  <si>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</si>
  <si>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</si>
  <si>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</si>
  <si>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</si>
  <si>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</si>
  <si>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</si>
  <si>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</si>
  <si>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</si>
  <si>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</si>
  <si>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</si>
  <si>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</si>
  <si>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</si>
  <si>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</si>
  <si>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</si>
  <si>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</si>
  <si>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</si>
  <si>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</si>
  <si>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</si>
  <si>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</si>
  <si>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</si>
  <si>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</si>
  <si>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</si>
  <si>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</si>
  <si>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</si>
  <si>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</si>
  <si>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</si>
  <si>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</si>
  <si>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</si>
  <si>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</si>
  <si>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</si>
  <si>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</si>
  <si>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</si>
  <si>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</si>
  <si>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</si>
  <si>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</si>
  <si>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</si>
  <si>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</si>
  <si>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Note: The list of MPANs / MSIDs provided may be incomplete; the DNO reserves the right to apply the listed charges to any other MPANs / MSIDs associated with the site.
Note: The timebands are as shown in Annex 2.</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</si>
  <si>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</si>
  <si>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</si>
  <si>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</si>
  <si>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</si>
  <si>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</si>
  <si>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</si>
  <si>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</si>
  <si>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</si>
  <si>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</si>
  <si>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</si>
  <si>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</si>
  <si>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</si>
  <si>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</si>
  <si>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</si>
  <si>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</si>
  <si>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</si>
  <si>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</si>
  <si>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</si>
  <si>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</si>
  <si>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</si>
  <si>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</si>
  <si>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</si>
  <si>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</si>
  <si>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</si>
  <si>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</si>
  <si>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</si>
  <si>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</si>
  <si>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</si>
  <si>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</si>
  <si>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</si>
  <si>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</si>
  <si>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</si>
  <si>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</si>
  <si>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</si>
  <si>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</si>
  <si>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</si>
  <si>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</si>
  <si>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</si>
  <si>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</si>
  <si>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</si>
  <si>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</si>
  <si>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</si>
  <si>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</si>
  <si>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</si>
  <si>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</si>
  <si>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</si>
  <si>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</si>
  <si>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</si>
  <si>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</si>
  <si>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</si>
  <si>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</si>
  <si>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</si>
  <si>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</si>
  <si>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</si>
  <si>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</si>
  <si>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</si>
  <si>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</si>
  <si>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</si>
  <si>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</si>
  <si>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</si>
  <si>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</si>
  <si>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</si>
  <si>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</si>
  <si>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</si>
  <si>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</si>
  <si>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</si>
  <si>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</si>
  <si>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</si>
  <si>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</si>
  <si>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</si>
  <si>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</si>
  <si>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</si>
  <si>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</si>
  <si>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</si>
  <si>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</si>
  <si>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</si>
  <si>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</si>
  <si>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</si>
  <si>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</si>
  <si>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</si>
  <si>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</si>
  <si>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</si>
  <si>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</si>
  <si>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</si>
  <si>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</si>
  <si>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</si>
  <si>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</si>
  <si>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</si>
  <si>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</si>
  <si>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</si>
  <si>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</si>
  <si>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</si>
  <si>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</si>
  <si>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</si>
  <si>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</si>
  <si>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</si>
  <si>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</si>
  <si>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</si>
  <si>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</si>
  <si>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</si>
  <si>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</si>
  <si>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</si>
  <si>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</si>
  <si>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</si>
  <si>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</si>
  <si>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</si>
  <si>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</si>
  <si>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</si>
  <si>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</si>
  <si>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</si>
  <si>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</si>
  <si>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</si>
  <si>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</si>
  <si>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</si>
  <si>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</si>
  <si>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</si>
  <si>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</si>
  <si>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</si>
  <si>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</si>
  <si>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</si>
  <si>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</si>
  <si>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</si>
  <si>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</si>
  <si>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</si>
  <si>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</si>
  <si>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</si>
  <si>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</si>
  <si>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</si>
  <si>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</si>
  <si>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</si>
  <si>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</si>
  <si>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</si>
  <si>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</si>
  <si>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</si>
  <si>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</si>
  <si>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</si>
  <si>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</si>
  <si>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</si>
  <si>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</si>
  <si>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</si>
  <si>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</si>
  <si>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</si>
  <si>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</si>
  <si>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</si>
  <si>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</si>
  <si>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</si>
  <si>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</si>
  <si>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</si>
  <si>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</si>
  <si>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</si>
  <si>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</si>
  <si>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</si>
  <si>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</si>
  <si>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</si>
  <si>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</si>
  <si>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</si>
  <si>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</si>
  <si>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</si>
  <si>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</si>
  <si>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</si>
  <si>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</si>
  <si>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</si>
  <si>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</si>
  <si>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</si>
  <si>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</si>
  <si>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</si>
  <si>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</si>
  <si>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</si>
  <si>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</si>
  <si>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</si>
  <si>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</si>
  <si>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</si>
  <si>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</si>
  <si>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</si>
  <si>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</si>
  <si>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</si>
  <si>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</si>
  <si>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</si>
  <si>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</si>
  <si>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</si>
  <si>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</si>
  <si>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</si>
  <si>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</si>
  <si>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</si>
  <si>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</si>
  <si>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</si>
  <si>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</si>
  <si>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</si>
  <si>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</si>
  <si>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</si>
  <si>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</si>
  <si>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</si>
  <si>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</si>
  <si>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</si>
  <si>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</si>
  <si>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</si>
  <si>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</si>
  <si>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</si>
  <si>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</si>
  <si>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</si>
  <si>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</si>
  <si>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</si>
  <si>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</si>
  <si>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</si>
  <si>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</si>
  <si>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</si>
  <si>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</si>
  <si>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</si>
  <si>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</si>
  <si>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</si>
  <si>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</si>
  <si>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</si>
  <si>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</si>
  <si>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</si>
  <si>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</si>
  <si>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</si>
  <si>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</si>
  <si>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</si>
  <si>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</si>
  <si>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</si>
  <si>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</si>
  <si>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</si>
  <si>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</si>
  <si>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</si>
  <si>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</si>
  <si>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</si>
  <si>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</si>
  <si>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</si>
  <si>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</si>
  <si>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</si>
  <si>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</si>
  <si>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</si>
  <si>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</si>
  <si>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</si>
  <si>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</si>
  <si>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</si>
  <si>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</si>
  <si>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</si>
  <si>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</si>
  <si>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</si>
  <si>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</si>
  <si>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</si>
  <si>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</si>
  <si>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</si>
  <si>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</si>
  <si>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</si>
  <si>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</si>
  <si>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</si>
  <si>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</si>
  <si>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</si>
  <si>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</si>
  <si>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</si>
  <si>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</si>
  <si>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</si>
  <si>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</si>
  <si>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</si>
  <si>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</si>
  <si>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</si>
  <si>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</si>
  <si>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</si>
  <si>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</si>
  <si>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</si>
  <si>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</si>
  <si>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</si>
  <si>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</si>
  <si>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</si>
  <si>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</si>
  <si>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</si>
  <si>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</si>
  <si>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</si>
  <si>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</si>
  <si>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</si>
  <si>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</si>
  <si>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</si>
  <si>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</si>
  <si>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</si>
  <si>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</si>
  <si>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</si>
  <si>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</si>
  <si>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</si>
  <si>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</si>
  <si>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</si>
  <si>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</si>
  <si>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</si>
  <si>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</si>
  <si>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</si>
  <si>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</si>
  <si>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</si>
  <si>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</si>
  <si>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</si>
  <si>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</si>
  <si>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</si>
  <si>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</si>
  <si>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</si>
  <si>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</si>
  <si>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</si>
  <si>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</si>
  <si>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</si>
  <si>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</si>
  <si>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</si>
  <si>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</si>
  <si>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</si>
  <si>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</si>
  <si>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</si>
  <si>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</si>
  <si>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</si>
  <si>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</si>
  <si>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</si>
  <si>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</si>
  <si>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</si>
  <si>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</si>
  <si>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</si>
  <si>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</si>
  <si>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</si>
  <si>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</si>
  <si>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</si>
  <si>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</si>
  <si>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</si>
  <si>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</si>
  <si>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</si>
  <si>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</si>
  <si>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</si>
  <si>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</si>
  <si>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</si>
  <si>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</si>
  <si>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</si>
  <si>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</si>
  <si>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</si>
  <si>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</si>
  <si>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</si>
  <si>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</si>
  <si>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</si>
  <si>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</si>
  <si>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</si>
  <si>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</si>
  <si>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</si>
  <si>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</si>
  <si>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</si>
  <si>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</si>
  <si>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</si>
  <si>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</si>
  <si>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</si>
  <si>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</si>
  <si>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</si>
  <si>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</si>
  <si>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</si>
  <si>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</si>
  <si>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</si>
  <si>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</si>
  <si>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</si>
  <si>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</si>
  <si>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</si>
  <si>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</si>
  <si>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</si>
  <si>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</si>
  <si>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</si>
  <si>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</si>
  <si>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</si>
  <si>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</si>
  <si>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</si>
  <si>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</si>
  <si>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</si>
  <si>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</si>
  <si>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</si>
  <si>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</si>
  <si>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</si>
  <si>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</si>
  <si>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</si>
  <si>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</si>
  <si>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</si>
  <si>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</si>
  <si>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</si>
  <si>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</si>
  <si>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</si>
  <si>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</si>
  <si>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</si>
  <si>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</si>
  <si>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</si>
  <si>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</si>
  <si>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</si>
  <si>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</si>
  <si>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</si>
  <si>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</si>
  <si>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</si>
  <si>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</si>
  <si>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</si>
  <si>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</si>
  <si>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</si>
  <si>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</si>
  <si>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</si>
  <si>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</si>
  <si>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</si>
  <si>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</si>
  <si>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</si>
  <si>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</si>
  <si>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</si>
  <si>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</si>
  <si>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</si>
  <si>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</si>
  <si>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</si>
  <si>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</si>
  <si>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</si>
  <si>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</si>
  <si>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</si>
  <si>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</si>
  <si>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</si>
  <si>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</si>
  <si>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</si>
  <si>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</si>
  <si>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</si>
  <si>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</si>
  <si>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</si>
  <si>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</si>
  <si>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</si>
  <si>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</si>
  <si>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</si>
  <si>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</si>
  <si>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</si>
  <si>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</si>
  <si>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</si>
  <si>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</si>
  <si>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</si>
  <si>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</si>
  <si>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</si>
  <si>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</si>
  <si>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</si>
  <si>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</si>
  <si>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</si>
  <si>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</si>
  <si>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</si>
  <si>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</si>
  <si>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</si>
  <si>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</si>
  <si>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</si>
  <si>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</si>
  <si>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</si>
  <si>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</si>
  <si>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</si>
  <si>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</si>
  <si>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</si>
  <si>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</si>
  <si>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</si>
  <si>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</si>
  <si>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</si>
  <si>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</si>
  <si>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</si>
  <si>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</si>
  <si>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</si>
  <si>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</si>
  <si>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</si>
  <si>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</si>
  <si>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</si>
  <si>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</si>
  <si>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</si>
  <si>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</si>
  <si>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</si>
  <si>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</si>
  <si>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</si>
  <si>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</si>
  <si>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</si>
  <si>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</si>
  <si>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</si>
  <si>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</si>
  <si>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</si>
  <si>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</si>
  <si>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</si>
  <si>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</si>
  <si>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</si>
  <si>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</si>
  <si>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</si>
  <si>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</si>
  <si>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</si>
  <si>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</si>
  <si>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</si>
  <si>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</si>
  <si>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</si>
  <si>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</si>
  <si>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</si>
  <si>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</si>
  <si>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</si>
  <si>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</si>
  <si>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</si>
  <si>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</si>
  <si>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</si>
  <si>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</si>
  <si>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</si>
  <si>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</si>
  <si>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</si>
  <si>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</si>
  <si>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</si>
  <si>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</si>
  <si>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</si>
  <si>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</si>
  <si>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</si>
  <si>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</si>
  <si>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</si>
  <si>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</si>
  <si>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</si>
  <si>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</si>
  <si>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</si>
  <si>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</si>
  <si>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</si>
  <si>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</si>
  <si>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</si>
  <si>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</si>
  <si>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</si>
  <si>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</si>
  <si>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</si>
  <si>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</si>
  <si>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</si>
  <si>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</si>
  <si>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</si>
  <si>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</si>
  <si>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</si>
  <si>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</si>
  <si>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</si>
  <si>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</si>
  <si>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</si>
  <si>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</si>
  <si>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</si>
  <si>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</si>
  <si>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</si>
  <si>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</si>
  <si>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</si>
  <si>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</si>
  <si>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</si>
  <si>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</si>
  <si>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</si>
  <si>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</si>
  <si>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</si>
  <si>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</si>
  <si>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</si>
  <si>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</si>
  <si>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</si>
  <si>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</si>
  <si>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</si>
  <si>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</si>
  <si>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</si>
  <si>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</si>
  <si>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</si>
  <si>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</si>
  <si>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</si>
  <si>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</si>
  <si>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</si>
  <si>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</si>
  <si>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</si>
  <si>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</si>
  <si>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</si>
  <si>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</si>
  <si>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</si>
  <si>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</si>
  <si>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</si>
  <si>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</si>
  <si>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</si>
  <si>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</si>
  <si>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</si>
  <si>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</si>
  <si>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</si>
  <si>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</si>
  <si>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</si>
  <si>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</si>
  <si>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</si>
  <si>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</si>
  <si>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</si>
  <si>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</si>
  <si>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</si>
  <si>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</si>
  <si>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</si>
  <si>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</si>
  <si>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</si>
  <si>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</si>
  <si>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</si>
  <si>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</si>
  <si>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</si>
  <si>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</si>
  <si>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</si>
  <si>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</si>
  <si>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</si>
  <si>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</si>
  <si>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</si>
  <si>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</si>
  <si>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</si>
  <si>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</si>
  <si>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</si>
  <si>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</si>
  <si>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</si>
  <si>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</si>
  <si>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</si>
  <si>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</si>
  <si>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</si>
  <si>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</si>
  <si>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</si>
  <si>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</si>
  <si>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</si>
  <si>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</si>
  <si>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</si>
  <si>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</si>
  <si>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</si>
  <si>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</si>
  <si>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</si>
  <si>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</si>
  <si>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</si>
  <si>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</si>
  <si>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</si>
  <si>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</si>
  <si>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</si>
  <si>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</si>
  <si>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</si>
  <si>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</si>
  <si>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</si>
  <si>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</si>
  <si>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</si>
  <si>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</si>
  <si>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</si>
  <si>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</si>
  <si>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</si>
  <si>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</si>
  <si>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</si>
  <si>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</si>
  <si>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</si>
  <si>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</si>
  <si>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</si>
  <si>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</si>
  <si>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</si>
  <si>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</si>
  <si>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</si>
  <si>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</si>
  <si>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</si>
  <si>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</si>
  <si>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</si>
  <si>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</si>
  <si>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</si>
  <si>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</si>
  <si>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</si>
  <si>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</si>
  <si>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</si>
  <si>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</si>
  <si>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</si>
  <si>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</si>
  <si>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</si>
  <si>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</si>
  <si>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</si>
  <si>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</si>
  <si>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</si>
  <si>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</si>
  <si>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</si>
  <si>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</si>
  <si>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</si>
  <si>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</si>
  <si>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</si>
  <si>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</si>
  <si>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</si>
  <si>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</si>
  <si>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</si>
  <si>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</si>
  <si>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</si>
  <si>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</si>
  <si>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</si>
  <si>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</si>
  <si>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</si>
  <si>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</si>
  <si>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</si>
  <si>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</si>
  <si>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</si>
  <si>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</si>
  <si>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</si>
  <si>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</si>
  <si>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</si>
  <si>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</si>
  <si>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</si>
  <si>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</si>
  <si>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</si>
  <si>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</si>
  <si>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</si>
  <si>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</si>
  <si>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</si>
  <si>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</si>
  <si>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</si>
  <si>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</si>
  <si>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</si>
  <si>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</si>
  <si>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</si>
  <si>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</si>
  <si>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</si>
  <si>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</si>
  <si>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</si>
  <si>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</si>
  <si>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</si>
  <si>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</si>
  <si>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</si>
  <si>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</si>
  <si>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</si>
  <si>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</si>
  <si>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</si>
  <si>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</si>
  <si>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</si>
  <si>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</si>
  <si>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</si>
  <si>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</si>
  <si>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</si>
  <si>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</si>
  <si>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</si>
  <si>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</si>
  <si>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</si>
  <si>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</si>
  <si>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</si>
  <si>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</si>
  <si>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</si>
  <si>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</si>
  <si>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</si>
  <si>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</si>
  <si>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</si>
  <si>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</si>
  <si>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</si>
  <si>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</si>
  <si>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</si>
  <si>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</si>
  <si>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</si>
  <si>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</si>
  <si>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</si>
  <si>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</si>
  <si>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</si>
  <si>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</si>
  <si>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</si>
  <si>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</si>
  <si>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</si>
  <si>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</si>
  <si>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</si>
  <si>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</si>
  <si>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</si>
  <si>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</si>
  <si>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</si>
  <si>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</si>
  <si>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</si>
  <si>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</si>
  <si>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</si>
  <si>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</si>
  <si>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</si>
  <si>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</si>
  <si>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</si>
  <si>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</si>
  <si>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</si>
  <si>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</si>
  <si>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</si>
  <si>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</si>
  <si>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</si>
  <si>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</si>
  <si>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</si>
  <si>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</si>
  <si>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</si>
  <si>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</si>
  <si>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</si>
  <si>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</si>
  <si>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</si>
  <si>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</si>
  <si>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</si>
  <si>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</si>
  <si>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</si>
  <si>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</si>
  <si>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</si>
  <si>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</si>
  <si>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</si>
  <si>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</si>
  <si>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</si>
  <si>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</si>
  <si>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</si>
  <si>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</si>
  <si>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</si>
  <si>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</si>
  <si>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</si>
  <si>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</si>
  <si>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</si>
  <si>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</si>
  <si>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</si>
  <si>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</si>
  <si>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</si>
  <si>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</si>
  <si>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</si>
  <si>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</si>
  <si>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</si>
  <si>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</si>
  <si>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</si>
  <si>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</si>
  <si>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</si>
  <si>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</si>
  <si>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</si>
  <si>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</si>
  <si>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</si>
  <si>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</si>
  <si>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</si>
  <si>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</si>
  <si>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</si>
  <si>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</si>
  <si>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</si>
  <si>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</si>
  <si>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</si>
  <si>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</si>
  <si>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</si>
  <si>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</si>
  <si>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</si>
  <si>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</si>
  <si>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</si>
  <si>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</si>
  <si>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</si>
  <si>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</si>
  <si>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</si>
  <si>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</si>
  <si>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</si>
  <si>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</si>
  <si>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</si>
  <si>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</si>
  <si>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</si>
  <si>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</si>
  <si>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</si>
  <si>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</si>
  <si>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</si>
  <si>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</si>
  <si>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</si>
  <si>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</si>
  <si>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</si>
  <si>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</si>
  <si>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</si>
  <si>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</si>
  <si>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</si>
  <si>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</si>
  <si>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</si>
  <si>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</si>
  <si>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</si>
  <si>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</si>
  <si>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</si>
  <si>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</si>
  <si>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</si>
  <si>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</si>
  <si>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</si>
  <si>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</si>
  <si>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</si>
  <si>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</si>
  <si>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</si>
  <si>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</si>
  <si>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</si>
  <si>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</si>
  <si>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</si>
  <si>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</si>
  <si>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</si>
  <si>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</si>
  <si>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</si>
  <si>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</si>
  <si>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</si>
  <si>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</si>
  <si>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</si>
  <si>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</si>
  <si>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</si>
  <si>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</si>
  <si>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</si>
  <si>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</si>
  <si>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</si>
  <si>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</si>
  <si>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</si>
  <si>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</si>
  <si>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</si>
  <si>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</si>
  <si>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</si>
  <si>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</si>
  <si>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</si>
  <si>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</si>
  <si>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</si>
  <si>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</si>
  <si>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</si>
  <si>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</si>
  <si>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</si>
  <si>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</si>
  <si>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</si>
  <si>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</si>
  <si>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</si>
  <si>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</si>
  <si>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</si>
  <si>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</si>
  <si>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</si>
  <si>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</si>
  <si>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</si>
  <si>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</si>
  <si>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</si>
  <si>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</si>
  <si>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</si>
  <si>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</si>
  <si>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</si>
  <si>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</si>
  <si>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</si>
  <si>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</si>
  <si>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</si>
  <si>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</si>
  <si>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</si>
  <si>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</si>
  <si>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</si>
  <si>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</si>
  <si>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</si>
  <si>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</si>
  <si>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</si>
  <si>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</si>
  <si>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</si>
  <si>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</si>
  <si>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</si>
  <si>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</si>
  <si>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</si>
  <si>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</si>
  <si>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</si>
  <si>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</si>
  <si>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</si>
  <si>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</si>
  <si>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</si>
  <si>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</si>
  <si>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</si>
  <si>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</si>
  <si>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</si>
  <si>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</si>
  <si>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</si>
  <si>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</si>
  <si>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</si>
  <si>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</si>
  <si>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</si>
  <si>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</si>
  <si>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</si>
  <si>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</si>
  <si>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</si>
  <si>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</si>
  <si>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</si>
  <si>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</si>
  <si>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</si>
  <si>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</si>
  <si>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</si>
  <si>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</si>
  <si>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</si>
  <si>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</si>
  <si>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</si>
  <si>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</si>
  <si>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</si>
  <si>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</si>
  <si>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</si>
  <si>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</si>
  <si>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</si>
  <si>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</si>
  <si>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</si>
  <si>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</si>
  <si>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</si>
  <si>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</si>
  <si>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</si>
  <si>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</si>
  <si>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</si>
  <si>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</si>
  <si>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</si>
  <si>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</si>
  <si>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</si>
  <si>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</si>
  <si>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</si>
  <si>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</si>
  <si>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</si>
  <si>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</si>
  <si>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</si>
  <si>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</si>
  <si>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</si>
  <si>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</si>
  <si>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</si>
  <si>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</si>
  <si>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</si>
  <si>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</si>
  <si>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</si>
  <si>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</si>
  <si>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</si>
  <si>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</si>
  <si>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</si>
  <si>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</si>
  <si>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</si>
  <si>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</si>
  <si>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</si>
  <si>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</si>
  <si>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</si>
  <si>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</si>
  <si>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</si>
  <si>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</si>
  <si>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</si>
  <si>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</si>
  <si>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</si>
  <si>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</si>
  <si>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</si>
  <si>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</si>
  <si>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</si>
  <si>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</si>
  <si>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</si>
  <si>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</si>
  <si>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</si>
  <si>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</si>
  <si>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</si>
  <si>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</si>
  <si>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</si>
  <si>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</si>
  <si>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</si>
  <si>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</si>
  <si>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</si>
  <si>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</si>
  <si>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</si>
  <si>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</si>
  <si>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</si>
  <si>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</si>
  <si>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</si>
  <si>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</si>
  <si>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</si>
  <si>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</si>
  <si>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</si>
  <si>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</si>
  <si>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</si>
  <si>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</si>
  <si>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</si>
  <si>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</si>
  <si>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</si>
  <si>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</si>
  <si>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</si>
  <si>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</si>
  <si>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</si>
  <si>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</si>
  <si>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</si>
  <si>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</si>
  <si>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</si>
  <si>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</si>
  <si>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</si>
  <si>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</si>
  <si>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</si>
  <si>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</si>
  <si>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</si>
  <si>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</si>
  <si>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</si>
  <si>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</si>
  <si>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</si>
  <si>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</si>
  <si>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</si>
  <si>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</si>
  <si>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</si>
  <si>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</si>
  <si>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</si>
  <si>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</si>
  <si>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</si>
  <si>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</si>
  <si>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</si>
  <si>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</si>
  <si>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</si>
  <si>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</si>
  <si>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</si>
  <si>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</si>
  <si>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</si>
  <si>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</si>
  <si>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</si>
  <si>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</si>
  <si>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</si>
  <si>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</si>
  <si>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</si>
  <si>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</si>
  <si>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</si>
  <si>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</si>
  <si>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</si>
  <si>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</si>
  <si>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</si>
  <si>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</si>
  <si>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</si>
  <si>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</si>
  <si>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</si>
  <si>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</si>
  <si>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</si>
  <si>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</si>
  <si>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</si>
  <si>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</si>
  <si>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</si>
  <si>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</si>
  <si>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</si>
  <si>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</si>
  <si>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</si>
  <si>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</si>
  <si>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</si>
  <si>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</si>
  <si>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</si>
  <si>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</si>
  <si>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</si>
  <si>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</si>
  <si>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</si>
  <si>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</si>
  <si>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</si>
  <si>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</si>
  <si>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</si>
  <si>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</si>
  <si>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</si>
  <si>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</si>
  <si>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</si>
  <si>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</si>
  <si>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Final </t>
  </si>
  <si>
    <t>Fulcrum Electricity Assets Ltd - GSP_P</t>
  </si>
  <si>
    <t>P01, P02, P1L, P2H</t>
  </si>
  <si>
    <t>P21, P22</t>
  </si>
  <si>
    <t>P31, P32, P3L, P3H</t>
  </si>
  <si>
    <t>1P1, 1P2, 1PL, 1PH</t>
  </si>
  <si>
    <t>2P1, 2P2, 2PL, 2PH</t>
  </si>
  <si>
    <t>3P1, 3P2, 3PL, 3PH</t>
  </si>
  <si>
    <t>4P1, 4P2, 4PL, 4PH</t>
  </si>
  <si>
    <t>P1, P2</t>
  </si>
  <si>
    <t>5P1, 5P2</t>
  </si>
  <si>
    <t>6P1, 6P2</t>
  </si>
  <si>
    <t>7P1, 7P2</t>
  </si>
  <si>
    <t>8P1, 8P2</t>
  </si>
  <si>
    <t>9P1, 9P2</t>
  </si>
  <si>
    <t>2P</t>
  </si>
  <si>
    <t>12P</t>
  </si>
  <si>
    <t>22P</t>
  </si>
  <si>
    <t>32P</t>
  </si>
  <si>
    <t>42P</t>
  </si>
  <si>
    <t>52P</t>
  </si>
  <si>
    <t>62P</t>
  </si>
  <si>
    <t>72P</t>
  </si>
  <si>
    <t>82P</t>
  </si>
  <si>
    <t>92P</t>
  </si>
  <si>
    <t>P15, P16, P17, P18, P19, P48, P49, P50, P51, P52</t>
  </si>
  <si>
    <t>P41, P42</t>
  </si>
  <si>
    <t>P62</t>
  </si>
  <si>
    <t>P71, P72</t>
  </si>
  <si>
    <t>P91, P92</t>
  </si>
  <si>
    <t>P01, P1L</t>
  </si>
  <si>
    <t>P21</t>
  </si>
  <si>
    <t>P31, P3L</t>
  </si>
  <si>
    <t>1P1, 1PL</t>
  </si>
  <si>
    <t>2P1, 2PL</t>
  </si>
  <si>
    <t>3P1, 3PL</t>
  </si>
  <si>
    <t>4P1, 4PL</t>
  </si>
  <si>
    <t>P1</t>
  </si>
  <si>
    <t>5P1</t>
  </si>
  <si>
    <t>6P1</t>
  </si>
  <si>
    <t>7P1</t>
  </si>
  <si>
    <t>8P1</t>
  </si>
  <si>
    <t>9P1</t>
  </si>
  <si>
    <t>P15, P16, P17, P18, P19</t>
  </si>
  <si>
    <t>P41</t>
  </si>
  <si>
    <t>P71</t>
  </si>
  <si>
    <t>P02, P2H</t>
  </si>
  <si>
    <t>P22</t>
  </si>
  <si>
    <t>P32, P3H</t>
  </si>
  <si>
    <t>1P2, 1PH</t>
  </si>
  <si>
    <t>2P2, 2PH</t>
  </si>
  <si>
    <t>3P2, 3PH</t>
  </si>
  <si>
    <t>4P2, 4PH</t>
  </si>
  <si>
    <t>P2</t>
  </si>
  <si>
    <t>5P2</t>
  </si>
  <si>
    <t>6P2</t>
  </si>
  <si>
    <t>7P2</t>
  </si>
  <si>
    <t>8P2</t>
  </si>
  <si>
    <t>9P2</t>
  </si>
  <si>
    <t>P48, P49, P50, P51, P52</t>
  </si>
  <si>
    <t>P42</t>
  </si>
  <si>
    <t>P72</t>
  </si>
  <si>
    <t>286</t>
  </si>
  <si>
    <t>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</si>
</sst>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48">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6"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40" borderId="18" applyNumberFormat="0" applyBorder="0" applyAlignment="0">
      <protection locked="0"/>
    </xf>
    <xf numFmtId="0" fontId="3" fillId="6" borderId="0" applyNumberFormat="0" applyBorder="0" applyAlignment="0" applyProtection="0"/>
    <xf numFmtId="0" fontId="3" fillId="27" borderId="0" applyNumberFormat="0" applyBorder="0" applyAlignment="0" applyProtection="0"/>
    <xf numFmtId="0" fontId="24" fillId="25" borderId="0" applyNumberFormat="0" applyBorder="0" applyAlignment="0" applyProtection="0"/>
    <xf numFmtId="0" fontId="24" fillId="24" borderId="0" applyNumberFormat="0" applyBorder="0" applyAlignment="0" applyProtection="0"/>
    <xf numFmtId="0" fontId="24" fillId="26" borderId="0" applyNumberFormat="0" applyBorder="0" applyAlignment="0" applyProtection="0"/>
    <xf numFmtId="0" fontId="24" fillId="28" borderId="0" applyNumberFormat="0" applyBorder="0" applyAlignment="0" applyProtection="0"/>
    <xf numFmtId="49" fontId="38" fillId="0" borderId="0" applyFill="0" applyBorder="0" applyAlignment="0" applyProtection="0">
      <alignment vertical="center"/>
    </xf>
    <xf numFmtId="0" fontId="1" fillId="41" borderId="18" applyNumberFormat="0" applyBorder="0" applyAlignment="0" applyProtection="0">
      <alignment vertical="center"/>
    </xf>
    <xf numFmtId="49" fontId="37" fillId="42"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applyNumberFormat="0" applyFont="0" applyBorder="0" applyAlignment="0" applyProtection="0"/>
    <xf numFmtId="0" fontId="14" fillId="0" borderId="0" applyNumberFormat="0" applyFill="0" applyBorder="0" applyAlignment="0" applyProtection="0">
      <alignment vertical="top"/>
      <protection locked="0"/>
    </xf>
    <xf numFmtId="0" fontId="13" fillId="5" borderId="7" applyNumberFormat="0" applyAlignment="0" applyProtection="0"/>
    <xf numFmtId="2" fontId="39" fillId="0" borderId="0" applyNumberFormat="0" applyFill="0" applyBorder="0" applyAlignment="0" applyProtection="0"/>
    <xf numFmtId="0" fontId="30" fillId="36" borderId="0" applyNumberFormat="0" applyBorder="0" applyAlignment="0" applyProtection="0"/>
    <xf numFmtId="0" fontId="1" fillId="0" borderId="0"/>
    <xf numFmtId="0" fontId="36" fillId="0" borderId="0"/>
    <xf numFmtId="0" fontId="40" fillId="0" borderId="0"/>
    <xf numFmtId="49" fontId="35" fillId="0" borderId="0" applyBorder="0" applyAlignment="0" applyProtection="0"/>
    <xf numFmtId="49" fontId="37" fillId="43" borderId="0" applyBorder="0" applyAlignment="0" applyProtection="0"/>
    <xf numFmtId="49" fontId="41" fillId="44" borderId="0" applyAlignment="0" applyProtection="0">
      <alignment vertical="center"/>
    </xf>
  </cellStyleXfs>
  <cellXfs count="299">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26" fillId="35" borderId="5" xfId="1" applyNumberFormat="1" applyFont="1" applyFill="1" applyBorder="1" applyAlignment="1">
      <alignment horizontal="center" vertical="center" wrapText="1"/>
    </xf>
    <xf numFmtId="0" fontId="26" fillId="35" borderId="0" xfId="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7" borderId="0" xfId="6" applyFill="1" applyAlignment="1">
      <alignment horizontal="left"/>
    </xf>
    <xf numFmtId="14" fontId="7" fillId="0" borderId="0" xfId="6" applyNumberFormat="1"/>
    <xf numFmtId="0" fontId="7" fillId="0" borderId="0" xfId="6" quotePrefix="1" applyAlignment="1">
      <alignment horizontal="left"/>
    </xf>
    <xf numFmtId="0" fontId="7" fillId="37" borderId="0" xfId="6" applyFill="1" applyAlignment="1">
      <alignment horizontal="left" vertical="center"/>
    </xf>
    <xf numFmtId="179" fontId="7" fillId="37"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8"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9" borderId="1" xfId="0" applyFont="1" applyFill="1" applyBorder="1" applyAlignment="1">
      <alignment vertical="center"/>
    </xf>
    <xf numFmtId="0" fontId="14" fillId="0" borderId="0" xfId="3" applyFill="1" applyBorder="1" applyAlignment="1" applyProtection="1">
      <alignment vertical="center"/>
    </xf>
    <xf numFmtId="0" fontId="14" fillId="2" borderId="0" xfId="3" applyFill="1" applyAlignment="1" applyProtection="1">
      <alignment horizontal="center" vertical="center"/>
    </xf>
    <xf numFmtId="0" fontId="7" fillId="9" borderId="1" xfId="6" applyFill="1" applyBorder="1" applyAlignment="1">
      <alignment horizontal="center" vertical="center" wrapText="1"/>
    </xf>
    <xf numFmtId="1" fontId="7" fillId="9" borderId="1" xfId="6" applyNumberFormat="1" applyFill="1" applyBorder="1" applyAlignment="1">
      <alignment horizontal="center" vertical="center" wrapText="1"/>
    </xf>
    <xf numFmtId="0" fontId="10" fillId="0" borderId="1" xfId="0" applyFont="1" applyBorder="1" applyAlignment="1">
      <alignment vertical="top" wrapText="1"/>
    </xf>
    <xf numFmtId="0" fontId="7" fillId="9" borderId="1" xfId="6" applyFill="1" applyBorder="1" applyAlignment="1" applyProtection="1">
      <alignment horizontal="center" vertical="center" wrapText="1"/>
      <protection locked="0"/>
    </xf>
    <xf numFmtId="49" fontId="23" fillId="7" borderId="1" xfId="6" applyNumberFormat="1" applyFont="1" applyFill="1" applyBorder="1" applyAlignment="1">
      <alignment vertical="center" wrapText="1"/>
    </xf>
    <xf numFmtId="0" fontId="7" fillId="2" borderId="16" xfId="6" applyFill="1" applyBorder="1" applyAlignment="1">
      <alignment vertical="center"/>
    </xf>
    <xf numFmtId="49" fontId="23" fillId="7" borderId="3" xfId="6" applyNumberFormat="1" applyFont="1" applyFill="1" applyBorder="1" applyAlignment="1">
      <alignment horizontal="center" vertical="center" wrapText="1"/>
    </xf>
    <xf numFmtId="1" fontId="7" fillId="9" borderId="1" xfId="6" applyNumberFormat="1" applyFill="1" applyBorder="1" applyAlignment="1" applyProtection="1">
      <alignment horizontal="center" vertical="center" wrapText="1"/>
      <protection locked="0"/>
    </xf>
    <xf numFmtId="183" fontId="2"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5" fillId="0" borderId="17" xfId="20" applyNumberFormat="1" applyFont="1" applyBorder="1" applyAlignment="1">
      <alignment horizontal="center" vertical="center"/>
    </xf>
    <xf numFmtId="3" fontId="0" fillId="0" borderId="0" xfId="0" applyNumberFormat="1"/>
    <xf numFmtId="169" fontId="7" fillId="3" borderId="1" xfId="0" applyNumberFormat="1"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2" fontId="5" fillId="23" borderId="1" xfId="7" applyNumberFormat="1" applyFont="1" applyFill="1" applyBorder="1" applyAlignment="1">
      <alignment horizontal="center" vertical="center"/>
    </xf>
    <xf numFmtId="0" fontId="7" fillId="2" borderId="0" xfId="6" quotePrefix="1" applyFill="1" applyAlignment="1">
      <alignment vertical="center" wrapText="1"/>
    </xf>
    <xf numFmtId="0" fontId="7" fillId="2" borderId="11" xfId="6" applyFill="1" applyBorder="1" applyAlignment="1">
      <alignment vertical="center"/>
    </xf>
    <xf numFmtId="0" fontId="9" fillId="2" borderId="11" xfId="6" applyFont="1" applyFill="1" applyBorder="1" applyAlignment="1">
      <alignment vertical="center"/>
    </xf>
    <xf numFmtId="0" fontId="7" fillId="3" borderId="1" xfId="0" applyFont="1" applyFill="1" applyBorder="1" applyAlignment="1" applyProtection="1">
      <alignment horizontal="center" vertical="center" wrapText="1"/>
      <protection locked="0"/>
    </xf>
    <xf numFmtId="0" fontId="7" fillId="9" borderId="1" xfId="6" quotePrefix="1" applyFill="1" applyBorder="1" applyAlignment="1">
      <alignment horizontal="center" vertical="center" wrapText="1"/>
    </xf>
    <xf numFmtId="1" fontId="7" fillId="9" borderId="1" xfId="6" quotePrefix="1" applyNumberFormat="1" applyFill="1" applyBorder="1" applyAlignment="1" applyProtection="1">
      <alignment horizontal="center" vertical="center" wrapText="1"/>
      <protection locked="0"/>
    </xf>
    <xf numFmtId="175" fontId="7" fillId="9" borderId="1" xfId="6" quotePrefix="1" applyNumberFormat="1" applyFill="1" applyBorder="1" applyAlignment="1">
      <alignment horizontal="center" vertical="center" wrapText="1"/>
    </xf>
    <xf numFmtId="1" fontId="7" fillId="9" borderId="1" xfId="6" quotePrefix="1" applyNumberFormat="1" applyFill="1" applyBorder="1" applyAlignment="1">
      <alignment horizontal="center" vertical="center" wrapText="1"/>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6" borderId="13" xfId="15" quotePrefix="1" applyBorder="1" applyAlignment="1">
      <alignment horizontal="left" vertical="top" wrapText="1"/>
    </xf>
    <xf numFmtId="0" fontId="30" fillId="36"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2" borderId="8" xfId="6" quotePrefix="1" applyFill="1" applyBorder="1" applyAlignment="1">
      <alignment horizontal="left" vertical="center" wrapText="1"/>
    </xf>
    <xf numFmtId="0" fontId="7" fillId="2" borderId="0" xfId="6" quotePrefix="1" applyFill="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6" fillId="0" borderId="1" xfId="0" applyFont="1" applyBorder="1" applyAlignment="1">
      <alignment wrapText="1"/>
    </xf>
    <xf numFmtId="0" fontId="0" fillId="0" borderId="1" xfId="0" applyBorder="1"/>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30" fillId="36" borderId="13" xfId="15" quotePrefix="1" applyBorder="1" applyAlignment="1" applyProtection="1">
      <alignment horizontal="left" vertical="center" wrapText="1"/>
    </xf>
    <xf numFmtId="0" fontId="30" fillId="36" borderId="8" xfId="15" quotePrefix="1" applyBorder="1" applyAlignment="1" applyProtection="1">
      <alignment horizontal="left" vertical="center" wrapText="1"/>
    </xf>
    <xf numFmtId="0" fontId="30" fillId="36" borderId="13" xfId="15" quotePrefix="1" applyBorder="1" applyAlignment="1" applyProtection="1">
      <alignment horizontal="center" vertical="center" wrapText="1"/>
    </xf>
    <xf numFmtId="0" fontId="30" fillId="36" borderId="8" xfId="15" quotePrefix="1" applyBorder="1" applyAlignment="1" applyProtection="1">
      <alignment horizontal="center" vertical="center" wrapText="1"/>
    </xf>
    <xf numFmtId="0" fontId="30" fillId="36"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48">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lank_CEPATNEI" xfId="29" xr:uid="{BAE53C3F-0E6A-4B59-AAE4-967163D84238}"/>
    <cellStyle name="ColumnHeading_CEPATNEI" xfId="30" xr:uid="{B0635119-7C6E-4AC9-8C6C-5B80F71C2460}"/>
    <cellStyle name="Comma 2" xfId="7" xr:uid="{00000000-0005-0000-0000-000008000000}"/>
    <cellStyle name="Comma 2 2" xfId="31" xr:uid="{2994BA46-A49B-442D-804F-EB6D283AA5EA}"/>
    <cellStyle name="Comma 2 3" xfId="32" xr:uid="{FE914B3F-9DF6-4142-BBF7-68A5715D2BD8}"/>
    <cellStyle name="Comma 2 4" xfId="33" xr:uid="{4F8FD70F-CCCB-45B0-B041-C25D2FDFAEDC}"/>
    <cellStyle name="Comma 2 5" xfId="34" xr:uid="{2F0B52FD-88B8-4F42-BE70-6D359FB53B9E}"/>
    <cellStyle name="Comma 2 6" xfId="35" xr:uid="{0972DD95-5900-4772-A77C-DF79DA6CBD0A}"/>
    <cellStyle name="Comma 2 7" xfId="36" xr:uid="{1A979770-1652-4E84-85D9-708FE86D9ABF}"/>
    <cellStyle name="EmptyCell_CEPATNEI" xfId="37" xr:uid="{A1FA9B1C-3339-4760-B87E-DBCC6025F39B}"/>
    <cellStyle name="Heading 2" xfId="4" builtinId="17"/>
    <cellStyle name="Heading 3" xfId="5" builtinId="18"/>
    <cellStyle name="Heading 4" xfId="1" builtinId="19"/>
    <cellStyle name="Hyperlink" xfId="3" builtinId="8"/>
    <cellStyle name="Hyperlink 2" xfId="38" xr:uid="{2C6015D3-9FFE-46A0-BA8C-46A1DBC31FC7}"/>
    <cellStyle name="Input" xfId="2" builtinId="20"/>
    <cellStyle name="Input 2" xfId="39" xr:uid="{29883CD5-2620-43A7-9004-FA91D336BB69}"/>
    <cellStyle name="Input_CEPATNEI" xfId="21" xr:uid="{01FD6C94-0183-4CDA-BB9F-8EF946527C8E}"/>
    <cellStyle name="LinksFrom_CEPATNEI" xfId="40" xr:uid="{6F466B46-9B2B-4329-A508-9390495D40B3}"/>
    <cellStyle name="Neutral" xfId="15" builtinId="28"/>
    <cellStyle name="Neutral 2" xfId="41" xr:uid="{AF97F72D-EFE0-48A6-B8FF-D361EC5D738D}"/>
    <cellStyle name="Normal" xfId="0" builtinId="0"/>
    <cellStyle name="Normal 2" xfId="6" xr:uid="{00000000-0005-0000-0000-000010000000}"/>
    <cellStyle name="Normal 3" xfId="14" xr:uid="{00000000-0005-0000-0000-000011000000}"/>
    <cellStyle name="Normal 3 2" xfId="42" xr:uid="{EFEBFD9D-87FD-457F-A6D3-566C8D612380}"/>
    <cellStyle name="Normal 4" xfId="43" xr:uid="{FCF2F82E-B45A-4572-896D-8686F68AB034}"/>
    <cellStyle name="Normal 5" xfId="44" xr:uid="{9BC58E73-DAA0-4684-A03F-321627396DB5}"/>
    <cellStyle name="Normal_Nodal prices" xfId="20" xr:uid="{DDB05DB4-43A1-4BE0-AF1F-13F30CCED3C2}"/>
    <cellStyle name="Normal_Sheet1" xfId="16" xr:uid="{00000000-0005-0000-0000-000012000000}"/>
    <cellStyle name="RowHeading_CEPATNEI" xfId="45" xr:uid="{92D268F6-5B74-4A3D-A709-4BD7D6B2F48B}"/>
    <cellStyle name="SectionHeading_CEPATNEI" xfId="46" xr:uid="{060D1300-466B-4FE5-8FAB-E5CC749AFBE0}"/>
    <cellStyle name="SubSection_CEPATNEI" xfId="47" xr:uid="{625C0FC0-B1DF-4026-A2C9-19CA79E1591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F11" sqref="F11:H11"/>
    </sheetView>
  </sheetViews>
  <sheetFormatPr defaultRowHeight="12.75" x14ac:dyDescent="0.2"/>
  <cols>
    <col min="1" max="1" width="70.28515625" customWidth="1"/>
    <col min="2" max="2" width="42.28515625" customWidth="1"/>
    <col min="3" max="3" width="28" customWidth="1"/>
    <col min="4" max="4" width="18.28515625" customWidth="1"/>
    <col min="5" max="5" width="21.5703125" customWidth="1"/>
  </cols>
  <sheetData>
    <row r="1" spans="1:8" x14ac:dyDescent="0.2">
      <c r="A1" s="24"/>
      <c r="B1" s="24"/>
      <c r="C1" s="24"/>
      <c r="D1" s="24"/>
      <c r="E1" s="24"/>
    </row>
    <row r="2" spans="1:8" ht="16.5" x14ac:dyDescent="0.2">
      <c r="A2" s="135" t="s">
        <v>0</v>
      </c>
      <c r="B2" s="67"/>
      <c r="C2" s="67"/>
      <c r="D2" s="67"/>
      <c r="E2" s="67"/>
    </row>
    <row r="3" spans="1:8" ht="15" x14ac:dyDescent="0.2">
      <c r="A3" s="67"/>
      <c r="B3" s="131" t="s">
        <v>1</v>
      </c>
      <c r="C3" s="130" t="s">
        <v>2</v>
      </c>
      <c r="D3" s="130" t="s">
        <v>3</v>
      </c>
      <c r="E3" s="130" t="s">
        <v>4</v>
      </c>
    </row>
    <row r="4" spans="1:8" ht="37.5" customHeight="1" x14ac:dyDescent="0.2">
      <c r="A4" s="68" t="s">
        <v>0</v>
      </c>
      <c r="B4" s="28" t="s">
        <v>1227</v>
      </c>
      <c r="C4" s="28" t="s">
        <v>5</v>
      </c>
      <c r="D4" s="28" t="s">
        <v>6</v>
      </c>
      <c r="E4" s="28" t="s">
        <v>1226</v>
      </c>
    </row>
    <row r="5" spans="1:8" x14ac:dyDescent="0.2">
      <c r="A5" s="67"/>
      <c r="B5" s="67"/>
      <c r="C5" s="67"/>
      <c r="D5" s="67"/>
      <c r="E5" s="67"/>
    </row>
    <row r="6" spans="1:8" ht="16.5" x14ac:dyDescent="0.2">
      <c r="A6" s="70" t="s">
        <v>7</v>
      </c>
      <c r="B6" s="67"/>
      <c r="C6" s="67"/>
      <c r="D6" s="67"/>
      <c r="E6" s="67"/>
    </row>
    <row r="7" spans="1:8" ht="15" x14ac:dyDescent="0.2">
      <c r="A7" s="71" t="s">
        <v>8</v>
      </c>
      <c r="B7" s="220" t="s">
        <v>9</v>
      </c>
      <c r="C7" s="220"/>
      <c r="D7" s="220"/>
      <c r="E7" s="220"/>
    </row>
    <row r="8" spans="1:8" ht="30" customHeight="1" x14ac:dyDescent="0.2">
      <c r="A8" s="75" t="s">
        <v>10</v>
      </c>
      <c r="B8" s="218" t="s">
        <v>11</v>
      </c>
      <c r="C8" s="218"/>
      <c r="D8" s="218"/>
      <c r="E8" s="218"/>
    </row>
    <row r="9" spans="1:8" ht="30" customHeight="1" x14ac:dyDescent="0.2">
      <c r="A9" s="75" t="s">
        <v>12</v>
      </c>
      <c r="B9" s="21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GSP_P Licence area.</v>
      </c>
      <c r="C9" s="218"/>
      <c r="D9" s="218"/>
      <c r="E9" s="218"/>
    </row>
    <row r="10" spans="1:8" ht="30" customHeight="1" x14ac:dyDescent="0.2">
      <c r="A10" s="75" t="s">
        <v>13</v>
      </c>
      <c r="B10" s="218" t="s">
        <v>14</v>
      </c>
      <c r="C10" s="218"/>
      <c r="D10" s="218"/>
      <c r="E10" s="218"/>
    </row>
    <row r="11" spans="1:8" ht="61.5" customHeight="1" x14ac:dyDescent="0.2">
      <c r="A11" s="75" t="s">
        <v>15</v>
      </c>
      <c r="B11" s="21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8"/>
      <c r="D11" s="218"/>
      <c r="E11" s="218"/>
      <c r="F11" s="215"/>
      <c r="G11" s="215"/>
      <c r="H11" s="215"/>
    </row>
    <row r="12" spans="1:8" ht="86.25" customHeight="1" x14ac:dyDescent="0.2">
      <c r="A12" s="75" t="s">
        <v>16</v>
      </c>
      <c r="B12" s="218" t="s">
        <v>17</v>
      </c>
      <c r="C12" s="218"/>
      <c r="D12" s="218"/>
      <c r="E12" s="218"/>
    </row>
    <row r="13" spans="1:8" ht="51" customHeight="1" x14ac:dyDescent="0.2">
      <c r="A13" s="75" t="s">
        <v>18</v>
      </c>
      <c r="B13" s="21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GSP_P Licence area.</v>
      </c>
      <c r="C13" s="218"/>
      <c r="D13" s="218"/>
      <c r="E13" s="218"/>
    </row>
    <row r="14" spans="1:8" ht="33.75" customHeight="1" x14ac:dyDescent="0.2">
      <c r="A14" s="174" t="s">
        <v>19</v>
      </c>
      <c r="B14" s="218" t="s">
        <v>20</v>
      </c>
      <c r="C14" s="218"/>
      <c r="D14" s="218"/>
      <c r="E14" s="218"/>
    </row>
    <row r="15" spans="1:8" ht="29.25" customHeight="1" x14ac:dyDescent="0.2">
      <c r="A15" s="75" t="s">
        <v>21</v>
      </c>
      <c r="B15" s="218" t="s">
        <v>22</v>
      </c>
      <c r="C15" s="218"/>
      <c r="D15" s="218"/>
      <c r="E15" s="218"/>
    </row>
    <row r="16" spans="1:8" ht="29.25" customHeight="1" x14ac:dyDescent="0.2">
      <c r="A16" s="174" t="s">
        <v>23</v>
      </c>
      <c r="B16" s="218" t="s">
        <v>24</v>
      </c>
      <c r="C16" s="218"/>
      <c r="D16" s="218"/>
      <c r="E16" s="218"/>
    </row>
    <row r="17" spans="1:5" ht="29.25" customHeight="1" x14ac:dyDescent="0.2">
      <c r="A17" s="75" t="s">
        <v>25</v>
      </c>
      <c r="B17" s="218" t="s">
        <v>26</v>
      </c>
      <c r="C17" s="218"/>
      <c r="D17" s="218"/>
      <c r="E17" s="218"/>
    </row>
    <row r="18" spans="1:5" ht="29.25" customHeight="1" x14ac:dyDescent="0.2">
      <c r="A18" s="75" t="s">
        <v>27</v>
      </c>
      <c r="B18" s="218" t="s">
        <v>28</v>
      </c>
      <c r="C18" s="218"/>
      <c r="D18" s="218"/>
      <c r="E18" s="218"/>
    </row>
    <row r="19" spans="1:5" ht="30" customHeight="1" x14ac:dyDescent="0.2">
      <c r="A19" s="75" t="s">
        <v>29</v>
      </c>
      <c r="B19" s="218" t="s">
        <v>30</v>
      </c>
      <c r="C19" s="218"/>
      <c r="D19" s="218"/>
      <c r="E19" s="218"/>
    </row>
    <row r="20" spans="1:5" x14ac:dyDescent="0.2">
      <c r="A20" s="67"/>
      <c r="B20" s="67"/>
      <c r="C20" s="67"/>
      <c r="D20" s="67"/>
      <c r="E20" s="67"/>
    </row>
    <row r="21" spans="1:5" ht="15" x14ac:dyDescent="0.2">
      <c r="A21" s="72" t="s">
        <v>31</v>
      </c>
      <c r="B21" s="67"/>
      <c r="C21" s="67"/>
      <c r="D21" s="67"/>
      <c r="E21" s="67"/>
    </row>
    <row r="22" spans="1:5" ht="15" x14ac:dyDescent="0.2">
      <c r="A22" s="71"/>
      <c r="B22" s="219"/>
      <c r="C22" s="219"/>
      <c r="D22" s="219"/>
      <c r="E22" s="219"/>
    </row>
    <row r="23" spans="1:5" ht="32.25" customHeight="1" x14ac:dyDescent="0.2">
      <c r="A23" s="216" t="s">
        <v>32</v>
      </c>
      <c r="B23" s="217"/>
      <c r="C23" s="217"/>
      <c r="D23" s="217"/>
      <c r="E23" s="217"/>
    </row>
    <row r="24" spans="1:5" ht="13.15" customHeight="1" x14ac:dyDescent="0.2">
      <c r="A24" s="67" t="s">
        <v>33</v>
      </c>
      <c r="B24" s="67"/>
      <c r="C24" s="67"/>
      <c r="D24" s="67"/>
      <c r="E24" s="67"/>
    </row>
    <row r="25" spans="1:5" ht="19.899999999999999" customHeight="1" x14ac:dyDescent="0.2">
      <c r="A25" s="67"/>
      <c r="B25" s="67"/>
      <c r="C25" s="67"/>
      <c r="D25" s="67"/>
      <c r="E25" s="67"/>
    </row>
    <row r="26" spans="1:5" ht="15" x14ac:dyDescent="0.2">
      <c r="A26" s="73" t="s">
        <v>34</v>
      </c>
      <c r="B26" s="67"/>
      <c r="C26" s="67"/>
      <c r="D26" s="67"/>
      <c r="E26" s="67"/>
    </row>
    <row r="27" spans="1:5" ht="15" x14ac:dyDescent="0.2">
      <c r="A27" s="69"/>
      <c r="B27" s="219"/>
      <c r="C27" s="219"/>
      <c r="D27" s="219"/>
      <c r="E27" s="219"/>
    </row>
    <row r="28" spans="1:5" ht="28.5" customHeight="1" x14ac:dyDescent="0.2">
      <c r="A28" s="216" t="s">
        <v>35</v>
      </c>
      <c r="B28" s="217"/>
      <c r="C28" s="217"/>
      <c r="D28" s="217"/>
      <c r="E28" s="217"/>
    </row>
    <row r="29" spans="1:5" ht="28.5" customHeight="1" x14ac:dyDescent="0.2">
      <c r="A29" s="214" t="s">
        <v>36</v>
      </c>
      <c r="B29" s="214"/>
      <c r="C29" s="214"/>
      <c r="D29" s="214"/>
      <c r="E29" s="214"/>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5" sqref="B5:B69"/>
    </sheetView>
  </sheetViews>
  <sheetFormatPr defaultColWidth="9.28515625" defaultRowHeight="27.75" customHeight="1" x14ac:dyDescent="0.2"/>
  <cols>
    <col min="1" max="1" width="63.42578125" style="2" customWidth="1"/>
    <col min="2" max="2" width="17.5703125" style="3" customWidth="1"/>
    <col min="3" max="3" width="12.42578125" style="2" customWidth="1"/>
    <col min="4" max="5" width="17.5703125" style="3" customWidth="1"/>
    <col min="6" max="16384" width="9.28515625" style="2"/>
  </cols>
  <sheetData>
    <row r="1" spans="1:5" ht="27.75" customHeight="1" x14ac:dyDescent="0.2">
      <c r="A1" s="52" t="s">
        <v>37</v>
      </c>
      <c r="B1" s="281"/>
      <c r="C1" s="281"/>
      <c r="D1" s="173"/>
      <c r="E1" s="173"/>
    </row>
    <row r="2" spans="1:5" ht="35.1" customHeight="1" x14ac:dyDescent="0.2">
      <c r="A2" s="239" t="str">
        <f>Overview!B4&amp; " - Effective from "&amp;Overview!D4&amp;" - "&amp;Overview!E4&amp;" Supplier of Last Resort and Eligible Bad Debt Pass-Through Costs"</f>
        <v>Fulcrum Electricity Assets Ltd - GSP_P - Effective from 1 April 2027 - Final  Supplier of Last Resort and Eligible Bad Debt Pass-Through Costs</v>
      </c>
      <c r="B2" s="279"/>
      <c r="C2" s="279"/>
      <c r="D2" s="279"/>
      <c r="E2" s="280"/>
    </row>
    <row r="3" spans="1:5" s="77" customFormat="1" ht="21" customHeight="1" x14ac:dyDescent="0.2">
      <c r="A3" s="85"/>
      <c r="B3" s="85"/>
      <c r="C3" s="85"/>
      <c r="D3" s="85"/>
      <c r="E3" s="85"/>
    </row>
    <row r="4" spans="1:5" ht="78.75" customHeight="1" x14ac:dyDescent="0.2">
      <c r="A4" s="27" t="s">
        <v>61</v>
      </c>
      <c r="B4" s="13" t="s">
        <v>378</v>
      </c>
      <c r="C4" s="13" t="s">
        <v>63</v>
      </c>
      <c r="D4" s="13" t="s">
        <v>379</v>
      </c>
      <c r="E4" s="13" t="s">
        <v>380</v>
      </c>
    </row>
    <row r="5" spans="1:5" ht="90" customHeight="1" x14ac:dyDescent="0.2">
      <c r="A5" s="15" t="s">
        <v>72</v>
      </c>
      <c r="B5" s="41" t="s">
        <v>1228</v>
      </c>
      <c r="C5" s="180" t="s">
        <v>73</v>
      </c>
      <c r="D5" s="181">
        <v>0</v>
      </c>
      <c r="E5" s="181">
        <v>0</v>
      </c>
    </row>
    <row r="6" spans="1:5" ht="30" x14ac:dyDescent="0.2">
      <c r="A6" s="15" t="s">
        <v>76</v>
      </c>
      <c r="B6" s="45" t="s">
        <v>1230</v>
      </c>
      <c r="C6" s="164" t="s">
        <v>77</v>
      </c>
      <c r="D6" s="182"/>
      <c r="E6" s="181">
        <v>0</v>
      </c>
    </row>
    <row r="7" spans="1:5" ht="30" x14ac:dyDescent="0.2">
      <c r="A7" s="15" t="s">
        <v>79</v>
      </c>
      <c r="B7" s="45" t="s">
        <v>1231</v>
      </c>
      <c r="C7" s="164" t="s">
        <v>77</v>
      </c>
      <c r="D7" s="182"/>
      <c r="E7" s="181">
        <v>0</v>
      </c>
    </row>
    <row r="8" spans="1:5" ht="30" x14ac:dyDescent="0.2">
      <c r="A8" s="15" t="s">
        <v>81</v>
      </c>
      <c r="B8" s="45" t="s">
        <v>1232</v>
      </c>
      <c r="C8" s="164" t="s">
        <v>77</v>
      </c>
      <c r="D8" s="182"/>
      <c r="E8" s="181">
        <v>0</v>
      </c>
    </row>
    <row r="9" spans="1:5" ht="30" x14ac:dyDescent="0.2">
      <c r="A9" s="15" t="s">
        <v>83</v>
      </c>
      <c r="B9" s="45" t="s">
        <v>1233</v>
      </c>
      <c r="C9" s="164" t="s">
        <v>77</v>
      </c>
      <c r="D9" s="182"/>
      <c r="E9" s="181">
        <v>0</v>
      </c>
    </row>
    <row r="10" spans="1:5" ht="30" x14ac:dyDescent="0.2">
      <c r="A10" s="15" t="s">
        <v>85</v>
      </c>
      <c r="B10" s="45" t="s">
        <v>1234</v>
      </c>
      <c r="C10" s="164" t="s">
        <v>77</v>
      </c>
      <c r="D10" s="182"/>
      <c r="E10" s="181">
        <v>0</v>
      </c>
    </row>
    <row r="11" spans="1:5" ht="27" customHeight="1" x14ac:dyDescent="0.2">
      <c r="A11" s="165" t="s">
        <v>89</v>
      </c>
      <c r="B11" s="44" t="s">
        <v>1236</v>
      </c>
      <c r="C11" s="164">
        <v>0</v>
      </c>
      <c r="D11" s="182"/>
      <c r="E11" s="181">
        <v>0</v>
      </c>
    </row>
    <row r="12" spans="1:5" ht="27" customHeight="1" x14ac:dyDescent="0.2">
      <c r="A12" s="165" t="s">
        <v>90</v>
      </c>
      <c r="B12" s="44" t="s">
        <v>1237</v>
      </c>
      <c r="C12" s="164">
        <v>0</v>
      </c>
      <c r="D12" s="182"/>
      <c r="E12" s="181">
        <v>0</v>
      </c>
    </row>
    <row r="13" spans="1:5" ht="27" customHeight="1" x14ac:dyDescent="0.2">
      <c r="A13" s="165" t="s">
        <v>91</v>
      </c>
      <c r="B13" s="44" t="s">
        <v>1238</v>
      </c>
      <c r="C13" s="164">
        <v>0</v>
      </c>
      <c r="D13" s="182"/>
      <c r="E13" s="181">
        <v>0</v>
      </c>
    </row>
    <row r="14" spans="1:5" ht="27.75" customHeight="1" x14ac:dyDescent="0.2">
      <c r="A14" s="165" t="s">
        <v>92</v>
      </c>
      <c r="B14" s="44" t="s">
        <v>1239</v>
      </c>
      <c r="C14" s="164">
        <v>0</v>
      </c>
      <c r="D14" s="182"/>
      <c r="E14" s="181">
        <v>0</v>
      </c>
    </row>
    <row r="15" spans="1:5" ht="27.75" customHeight="1" x14ac:dyDescent="0.2">
      <c r="A15" s="169" t="s">
        <v>93</v>
      </c>
      <c r="B15" s="44" t="s">
        <v>1240</v>
      </c>
      <c r="C15" s="164">
        <v>0</v>
      </c>
      <c r="D15" s="182"/>
      <c r="E15" s="181">
        <v>0</v>
      </c>
    </row>
    <row r="16" spans="1:5" ht="27.75" customHeight="1" x14ac:dyDescent="0.2">
      <c r="A16" s="169" t="s">
        <v>94</v>
      </c>
      <c r="B16" s="44" t="s">
        <v>1241</v>
      </c>
      <c r="C16" s="164">
        <v>0</v>
      </c>
      <c r="D16" s="182"/>
      <c r="E16" s="181">
        <v>0</v>
      </c>
    </row>
    <row r="17" spans="1:5" ht="27.75" customHeight="1" x14ac:dyDescent="0.2">
      <c r="A17" s="169" t="s">
        <v>95</v>
      </c>
      <c r="B17" s="44" t="s">
        <v>1242</v>
      </c>
      <c r="C17" s="164">
        <v>0</v>
      </c>
      <c r="D17" s="182"/>
      <c r="E17" s="181">
        <v>0</v>
      </c>
    </row>
    <row r="18" spans="1:5" ht="27.75" customHeight="1" x14ac:dyDescent="0.2">
      <c r="A18" s="169" t="s">
        <v>96</v>
      </c>
      <c r="B18" s="44" t="s">
        <v>1243</v>
      </c>
      <c r="C18" s="164">
        <v>0</v>
      </c>
      <c r="D18" s="182"/>
      <c r="E18" s="181">
        <v>0</v>
      </c>
    </row>
    <row r="19" spans="1:5" ht="27.75" customHeight="1" x14ac:dyDescent="0.2">
      <c r="A19" s="169" t="s">
        <v>97</v>
      </c>
      <c r="B19" s="44" t="s">
        <v>1244</v>
      </c>
      <c r="C19" s="164">
        <v>0</v>
      </c>
      <c r="D19" s="182"/>
      <c r="E19" s="181">
        <v>0</v>
      </c>
    </row>
    <row r="20" spans="1:5" ht="27.75" customHeight="1" x14ac:dyDescent="0.2">
      <c r="A20" s="169" t="s">
        <v>98</v>
      </c>
      <c r="B20" s="44" t="s">
        <v>1245</v>
      </c>
      <c r="C20" s="164">
        <v>0</v>
      </c>
      <c r="D20" s="182"/>
      <c r="E20" s="181">
        <v>0</v>
      </c>
    </row>
    <row r="21" spans="1:5" ht="27.75" customHeight="1" x14ac:dyDescent="0.2">
      <c r="A21" s="169" t="s">
        <v>99</v>
      </c>
      <c r="B21" s="44" t="s">
        <v>1246</v>
      </c>
      <c r="C21" s="164">
        <v>0</v>
      </c>
      <c r="D21" s="182"/>
      <c r="E21" s="181">
        <v>0</v>
      </c>
    </row>
    <row r="22" spans="1:5" ht="27.75" customHeight="1" x14ac:dyDescent="0.2">
      <c r="A22" s="169" t="s">
        <v>100</v>
      </c>
      <c r="B22" s="44" t="s">
        <v>1247</v>
      </c>
      <c r="C22" s="164">
        <v>0</v>
      </c>
      <c r="D22" s="182"/>
      <c r="E22" s="181">
        <v>0</v>
      </c>
    </row>
    <row r="23" spans="1:5" ht="27.75" customHeight="1" x14ac:dyDescent="0.2">
      <c r="A23" s="165" t="s">
        <v>101</v>
      </c>
      <c r="B23" s="44" t="s">
        <v>1248</v>
      </c>
      <c r="C23" s="164">
        <v>0</v>
      </c>
      <c r="D23" s="182"/>
      <c r="E23" s="181">
        <v>0</v>
      </c>
    </row>
    <row r="24" spans="1:5" ht="27.75" customHeight="1" x14ac:dyDescent="0.2">
      <c r="A24" s="165" t="s">
        <v>102</v>
      </c>
      <c r="B24" s="44" t="s">
        <v>1249</v>
      </c>
      <c r="C24" s="164">
        <v>0</v>
      </c>
      <c r="D24" s="182"/>
      <c r="E24" s="181">
        <v>0</v>
      </c>
    </row>
    <row r="25" spans="1:5" ht="27.75" customHeight="1" x14ac:dyDescent="0.2">
      <c r="A25" s="165" t="s">
        <v>103</v>
      </c>
      <c r="B25" s="44" t="s">
        <v>1250</v>
      </c>
      <c r="C25" s="164">
        <v>0</v>
      </c>
      <c r="D25" s="182"/>
      <c r="E25" s="181">
        <v>0</v>
      </c>
    </row>
    <row r="26" spans="1:5" ht="27.75" customHeight="1" x14ac:dyDescent="0.2">
      <c r="A26" s="165" t="s">
        <v>146</v>
      </c>
      <c r="B26" s="41" t="s">
        <v>1256</v>
      </c>
      <c r="C26" s="180" t="s">
        <v>73</v>
      </c>
      <c r="D26" s="181">
        <v>0</v>
      </c>
      <c r="E26" s="181">
        <v>0</v>
      </c>
    </row>
    <row r="27" spans="1:5" ht="27.75" customHeight="1" x14ac:dyDescent="0.2">
      <c r="A27" s="165" t="s">
        <v>148</v>
      </c>
      <c r="B27" s="41" t="s">
        <v>1258</v>
      </c>
      <c r="C27" s="164" t="s">
        <v>77</v>
      </c>
      <c r="D27" s="182"/>
      <c r="E27" s="181">
        <v>0</v>
      </c>
    </row>
    <row r="28" spans="1:5" ht="27.75" customHeight="1" x14ac:dyDescent="0.2">
      <c r="A28" s="165" t="s">
        <v>149</v>
      </c>
      <c r="B28" s="41" t="s">
        <v>1259</v>
      </c>
      <c r="C28" s="164" t="s">
        <v>77</v>
      </c>
      <c r="D28" s="182"/>
      <c r="E28" s="181">
        <v>0</v>
      </c>
    </row>
    <row r="29" spans="1:5" ht="27.75" customHeight="1" x14ac:dyDescent="0.2">
      <c r="A29" s="165" t="s">
        <v>150</v>
      </c>
      <c r="B29" s="41" t="s">
        <v>1260</v>
      </c>
      <c r="C29" s="164" t="s">
        <v>77</v>
      </c>
      <c r="D29" s="182"/>
      <c r="E29" s="181">
        <v>0</v>
      </c>
    </row>
    <row r="30" spans="1:5" ht="27.75" customHeight="1" x14ac:dyDescent="0.2">
      <c r="A30" s="165" t="s">
        <v>151</v>
      </c>
      <c r="B30" s="41" t="s">
        <v>1261</v>
      </c>
      <c r="C30" s="164" t="s">
        <v>77</v>
      </c>
      <c r="D30" s="182"/>
      <c r="E30" s="181">
        <v>0</v>
      </c>
    </row>
    <row r="31" spans="1:5" ht="27.75" customHeight="1" x14ac:dyDescent="0.2">
      <c r="A31" s="165" t="s">
        <v>152</v>
      </c>
      <c r="B31" s="41" t="s">
        <v>1262</v>
      </c>
      <c r="C31" s="164" t="s">
        <v>77</v>
      </c>
      <c r="D31" s="182"/>
      <c r="E31" s="181">
        <v>0</v>
      </c>
    </row>
    <row r="32" spans="1:5" ht="27.75" customHeight="1" x14ac:dyDescent="0.2">
      <c r="A32" s="165" t="s">
        <v>154</v>
      </c>
      <c r="B32" s="41" t="s">
        <v>1264</v>
      </c>
      <c r="C32" s="164">
        <v>0</v>
      </c>
      <c r="D32" s="182"/>
      <c r="E32" s="181">
        <v>0</v>
      </c>
    </row>
    <row r="33" spans="1:5" ht="27.75" customHeight="1" x14ac:dyDescent="0.2">
      <c r="A33" s="165" t="s">
        <v>155</v>
      </c>
      <c r="B33" s="41" t="s">
        <v>1265</v>
      </c>
      <c r="C33" s="164">
        <v>0</v>
      </c>
      <c r="D33" s="182"/>
      <c r="E33" s="181">
        <v>0</v>
      </c>
    </row>
    <row r="34" spans="1:5" ht="27.75" customHeight="1" x14ac:dyDescent="0.2">
      <c r="A34" s="165" t="s">
        <v>156</v>
      </c>
      <c r="B34" s="41" t="s">
        <v>1266</v>
      </c>
      <c r="C34" s="164">
        <v>0</v>
      </c>
      <c r="D34" s="182"/>
      <c r="E34" s="181">
        <v>0</v>
      </c>
    </row>
    <row r="35" spans="1:5" ht="27.75" customHeight="1" x14ac:dyDescent="0.2">
      <c r="A35" s="165" t="s">
        <v>157</v>
      </c>
      <c r="B35" s="41" t="s">
        <v>1267</v>
      </c>
      <c r="C35" s="164">
        <v>0</v>
      </c>
      <c r="D35" s="182"/>
      <c r="E35" s="181">
        <v>0</v>
      </c>
    </row>
    <row r="36" spans="1:5" ht="27.75" customHeight="1" x14ac:dyDescent="0.2">
      <c r="A36" s="165" t="s">
        <v>158</v>
      </c>
      <c r="B36" s="41" t="s">
        <v>1268</v>
      </c>
      <c r="C36" s="164">
        <v>0</v>
      </c>
      <c r="D36" s="182"/>
      <c r="E36" s="181">
        <v>0</v>
      </c>
    </row>
    <row r="37" spans="1:5" ht="27.75" customHeight="1" x14ac:dyDescent="0.2">
      <c r="A37" s="169" t="s">
        <v>163</v>
      </c>
      <c r="B37" s="41" t="s">
        <v>1272</v>
      </c>
      <c r="C37" s="180" t="s">
        <v>73</v>
      </c>
      <c r="D37" s="181">
        <v>0</v>
      </c>
      <c r="E37" s="181">
        <v>0</v>
      </c>
    </row>
    <row r="38" spans="1:5" ht="27.75" customHeight="1" x14ac:dyDescent="0.2">
      <c r="A38" s="165" t="s">
        <v>165</v>
      </c>
      <c r="B38" s="41" t="s">
        <v>1274</v>
      </c>
      <c r="C38" s="164" t="s">
        <v>77</v>
      </c>
      <c r="D38" s="182"/>
      <c r="E38" s="181">
        <v>0</v>
      </c>
    </row>
    <row r="39" spans="1:5" ht="27.75" customHeight="1" x14ac:dyDescent="0.2">
      <c r="A39" s="165" t="s">
        <v>166</v>
      </c>
      <c r="B39" s="41" t="s">
        <v>1275</v>
      </c>
      <c r="C39" s="164" t="s">
        <v>77</v>
      </c>
      <c r="D39" s="182"/>
      <c r="E39" s="181">
        <v>0</v>
      </c>
    </row>
    <row r="40" spans="1:5" ht="27.75" customHeight="1" x14ac:dyDescent="0.2">
      <c r="A40" s="165" t="s">
        <v>167</v>
      </c>
      <c r="B40" s="41" t="s">
        <v>1276</v>
      </c>
      <c r="C40" s="164" t="s">
        <v>77</v>
      </c>
      <c r="D40" s="182"/>
      <c r="E40" s="181">
        <v>0</v>
      </c>
    </row>
    <row r="41" spans="1:5" ht="27.75" customHeight="1" x14ac:dyDescent="0.2">
      <c r="A41" s="165" t="s">
        <v>168</v>
      </c>
      <c r="B41" s="41" t="s">
        <v>1277</v>
      </c>
      <c r="C41" s="164" t="s">
        <v>77</v>
      </c>
      <c r="D41" s="182"/>
      <c r="E41" s="181">
        <v>0</v>
      </c>
    </row>
    <row r="42" spans="1:5" ht="27.75" customHeight="1" x14ac:dyDescent="0.2">
      <c r="A42" s="165" t="s">
        <v>169</v>
      </c>
      <c r="B42" s="41" t="s">
        <v>1278</v>
      </c>
      <c r="C42" s="164" t="s">
        <v>77</v>
      </c>
      <c r="D42" s="182"/>
      <c r="E42" s="181">
        <v>0</v>
      </c>
    </row>
    <row r="43" spans="1:5" ht="27.75" customHeight="1" x14ac:dyDescent="0.2">
      <c r="A43" s="165" t="s">
        <v>171</v>
      </c>
      <c r="B43" s="41" t="s">
        <v>1280</v>
      </c>
      <c r="C43" s="164">
        <v>0</v>
      </c>
      <c r="D43" s="182"/>
      <c r="E43" s="181">
        <v>0</v>
      </c>
    </row>
    <row r="44" spans="1:5" ht="27.75" customHeight="1" x14ac:dyDescent="0.2">
      <c r="A44" s="165" t="s">
        <v>172</v>
      </c>
      <c r="B44" s="41" t="s">
        <v>1281</v>
      </c>
      <c r="C44" s="164">
        <v>0</v>
      </c>
      <c r="D44" s="182"/>
      <c r="E44" s="181">
        <v>0</v>
      </c>
    </row>
    <row r="45" spans="1:5" ht="27.75" customHeight="1" x14ac:dyDescent="0.2">
      <c r="A45" s="165" t="s">
        <v>173</v>
      </c>
      <c r="B45" s="41" t="s">
        <v>1282</v>
      </c>
      <c r="C45" s="164">
        <v>0</v>
      </c>
      <c r="D45" s="182"/>
      <c r="E45" s="181">
        <v>0</v>
      </c>
    </row>
    <row r="46" spans="1:5" ht="27.75" customHeight="1" x14ac:dyDescent="0.2">
      <c r="A46" s="165" t="s">
        <v>174</v>
      </c>
      <c r="B46" s="41" t="s">
        <v>1283</v>
      </c>
      <c r="C46" s="164">
        <v>0</v>
      </c>
      <c r="D46" s="182"/>
      <c r="E46" s="181">
        <v>0</v>
      </c>
    </row>
    <row r="47" spans="1:5" ht="27.75" customHeight="1" x14ac:dyDescent="0.2">
      <c r="A47" s="165" t="s">
        <v>175</v>
      </c>
      <c r="B47" s="41" t="s">
        <v>1284</v>
      </c>
      <c r="C47" s="164">
        <v>0</v>
      </c>
      <c r="D47" s="182"/>
      <c r="E47" s="181">
        <v>0</v>
      </c>
    </row>
    <row r="48" spans="1:5" ht="27.75" customHeight="1" x14ac:dyDescent="0.2">
      <c r="A48" s="165" t="s">
        <v>176</v>
      </c>
      <c r="B48" s="41" t="s">
        <v>1241</v>
      </c>
      <c r="C48" s="164">
        <v>0</v>
      </c>
      <c r="D48" s="182"/>
      <c r="E48" s="181">
        <v>0</v>
      </c>
    </row>
    <row r="49" spans="1:5" ht="27.75" customHeight="1" x14ac:dyDescent="0.2">
      <c r="A49" s="165" t="s">
        <v>177</v>
      </c>
      <c r="B49" s="41" t="s">
        <v>1242</v>
      </c>
      <c r="C49" s="164">
        <v>0</v>
      </c>
      <c r="D49" s="182"/>
      <c r="E49" s="181">
        <v>0</v>
      </c>
    </row>
    <row r="50" spans="1:5" ht="27.75" customHeight="1" x14ac:dyDescent="0.2">
      <c r="A50" s="165" t="s">
        <v>178</v>
      </c>
      <c r="B50" s="41" t="s">
        <v>1243</v>
      </c>
      <c r="C50" s="164">
        <v>0</v>
      </c>
      <c r="D50" s="182"/>
      <c r="E50" s="181">
        <v>0</v>
      </c>
    </row>
    <row r="51" spans="1:5" ht="27.75" customHeight="1" x14ac:dyDescent="0.2">
      <c r="A51" s="165" t="s">
        <v>179</v>
      </c>
      <c r="B51" s="41" t="s">
        <v>1244</v>
      </c>
      <c r="C51" s="164">
        <v>0</v>
      </c>
      <c r="D51" s="182"/>
      <c r="E51" s="181">
        <v>0</v>
      </c>
    </row>
    <row r="52" spans="1:5" ht="27.75" customHeight="1" x14ac:dyDescent="0.2">
      <c r="A52" s="165" t="s">
        <v>180</v>
      </c>
      <c r="B52" s="41" t="s">
        <v>1245</v>
      </c>
      <c r="C52" s="164">
        <v>0</v>
      </c>
      <c r="D52" s="182"/>
      <c r="E52" s="181">
        <v>0</v>
      </c>
    </row>
    <row r="53" spans="1:5" ht="27.75" customHeight="1" x14ac:dyDescent="0.2">
      <c r="A53" s="165" t="s">
        <v>181</v>
      </c>
      <c r="B53" s="41" t="s">
        <v>1246</v>
      </c>
      <c r="C53" s="164">
        <v>0</v>
      </c>
      <c r="D53" s="182"/>
      <c r="E53" s="181">
        <v>0</v>
      </c>
    </row>
    <row r="54" spans="1:5" ht="27.75" customHeight="1" x14ac:dyDescent="0.2">
      <c r="A54" s="165" t="s">
        <v>182</v>
      </c>
      <c r="B54" s="41" t="s">
        <v>1247</v>
      </c>
      <c r="C54" s="164">
        <v>0</v>
      </c>
      <c r="D54" s="182"/>
      <c r="E54" s="181">
        <v>0</v>
      </c>
    </row>
    <row r="55" spans="1:5" ht="27.75" customHeight="1" x14ac:dyDescent="0.2">
      <c r="A55" s="165" t="s">
        <v>183</v>
      </c>
      <c r="B55" s="41" t="s">
        <v>1248</v>
      </c>
      <c r="C55" s="164">
        <v>0</v>
      </c>
      <c r="D55" s="182"/>
      <c r="E55" s="181">
        <v>0</v>
      </c>
    </row>
    <row r="56" spans="1:5" ht="27.75" customHeight="1" x14ac:dyDescent="0.2">
      <c r="A56" s="165" t="s">
        <v>184</v>
      </c>
      <c r="B56" s="41" t="s">
        <v>1249</v>
      </c>
      <c r="C56" s="164">
        <v>0</v>
      </c>
      <c r="D56" s="182"/>
      <c r="E56" s="181">
        <v>0</v>
      </c>
    </row>
    <row r="57" spans="1:5" ht="27.75" customHeight="1" x14ac:dyDescent="0.2">
      <c r="A57" s="165" t="s">
        <v>185</v>
      </c>
      <c r="B57" s="41" t="s">
        <v>1250</v>
      </c>
      <c r="C57" s="164">
        <v>0</v>
      </c>
      <c r="D57" s="182"/>
      <c r="E57" s="181">
        <v>0</v>
      </c>
    </row>
    <row r="58" spans="1:5" ht="27.75" customHeight="1" x14ac:dyDescent="0.2">
      <c r="A58" s="165" t="s">
        <v>192</v>
      </c>
      <c r="B58" s="44"/>
      <c r="C58" s="180" t="s">
        <v>73</v>
      </c>
      <c r="D58" s="181">
        <v>0</v>
      </c>
      <c r="E58" s="181">
        <v>0</v>
      </c>
    </row>
    <row r="59" spans="1:5" ht="27.75" customHeight="1" x14ac:dyDescent="0.2">
      <c r="A59" s="165" t="s">
        <v>194</v>
      </c>
      <c r="B59" s="44"/>
      <c r="C59" s="164" t="s">
        <v>77</v>
      </c>
      <c r="D59" s="182"/>
      <c r="E59" s="181">
        <v>0</v>
      </c>
    </row>
    <row r="60" spans="1:5" ht="27.75" customHeight="1" x14ac:dyDescent="0.2">
      <c r="A60" s="165" t="s">
        <v>195</v>
      </c>
      <c r="B60" s="44"/>
      <c r="C60" s="164" t="s">
        <v>77</v>
      </c>
      <c r="D60" s="182"/>
      <c r="E60" s="181">
        <v>0</v>
      </c>
    </row>
    <row r="61" spans="1:5" ht="27.75" customHeight="1" x14ac:dyDescent="0.2">
      <c r="A61" s="165" t="s">
        <v>196</v>
      </c>
      <c r="B61" s="44"/>
      <c r="C61" s="164" t="s">
        <v>77</v>
      </c>
      <c r="D61" s="182"/>
      <c r="E61" s="181">
        <v>0</v>
      </c>
    </row>
    <row r="62" spans="1:5" ht="27.75" customHeight="1" x14ac:dyDescent="0.2">
      <c r="A62" s="165" t="s">
        <v>197</v>
      </c>
      <c r="B62" s="44"/>
      <c r="C62" s="164" t="s">
        <v>77</v>
      </c>
      <c r="D62" s="182"/>
      <c r="E62" s="181">
        <v>0</v>
      </c>
    </row>
    <row r="63" spans="1:5" ht="27.75" customHeight="1" x14ac:dyDescent="0.2">
      <c r="A63" s="165" t="s">
        <v>198</v>
      </c>
      <c r="B63" s="44"/>
      <c r="C63" s="164" t="s">
        <v>77</v>
      </c>
      <c r="D63" s="182"/>
      <c r="E63" s="181">
        <v>0</v>
      </c>
    </row>
    <row r="64" spans="1:5" ht="27.75" customHeight="1" x14ac:dyDescent="0.2">
      <c r="A64" s="165" t="s">
        <v>200</v>
      </c>
      <c r="B64" s="44"/>
      <c r="C64" s="164">
        <v>0</v>
      </c>
      <c r="D64" s="182"/>
      <c r="E64" s="181">
        <v>0</v>
      </c>
    </row>
    <row r="65" spans="1:5" ht="27.75" customHeight="1" x14ac:dyDescent="0.2">
      <c r="A65" s="165" t="s">
        <v>201</v>
      </c>
      <c r="B65" s="44"/>
      <c r="C65" s="164">
        <v>0</v>
      </c>
      <c r="D65" s="182"/>
      <c r="E65" s="181">
        <v>0</v>
      </c>
    </row>
    <row r="66" spans="1:5" ht="27.75" customHeight="1" x14ac:dyDescent="0.2">
      <c r="A66" s="165" t="s">
        <v>202</v>
      </c>
      <c r="B66" s="44"/>
      <c r="C66" s="164">
        <v>0</v>
      </c>
      <c r="D66" s="182"/>
      <c r="E66" s="181">
        <v>0</v>
      </c>
    </row>
    <row r="67" spans="1:5" ht="27.75" customHeight="1" x14ac:dyDescent="0.2">
      <c r="A67" s="165" t="s">
        <v>203</v>
      </c>
      <c r="B67" s="44"/>
      <c r="C67" s="164">
        <v>0</v>
      </c>
      <c r="D67" s="182"/>
      <c r="E67" s="181">
        <v>0</v>
      </c>
    </row>
    <row r="68" spans="1:5" ht="27.75" customHeight="1" x14ac:dyDescent="0.2">
      <c r="A68" s="165" t="s">
        <v>204</v>
      </c>
      <c r="B68" s="44"/>
      <c r="C68" s="164">
        <v>0</v>
      </c>
      <c r="D68" s="182"/>
      <c r="E68" s="181">
        <v>0</v>
      </c>
    </row>
    <row r="69" spans="1:5" ht="27.75" customHeight="1" x14ac:dyDescent="0.2">
      <c r="A69" s="165" t="s">
        <v>205</v>
      </c>
      <c r="B69" s="44"/>
      <c r="C69" s="164">
        <v>0</v>
      </c>
      <c r="D69" s="182"/>
      <c r="E69" s="181">
        <v>0</v>
      </c>
    </row>
    <row r="70" spans="1:5" ht="27.75" customHeight="1" x14ac:dyDescent="0.2">
      <c r="A70" s="165" t="s">
        <v>206</v>
      </c>
      <c r="B70" s="44"/>
      <c r="C70" s="164">
        <v>0</v>
      </c>
      <c r="D70" s="182"/>
      <c r="E70" s="181">
        <v>0</v>
      </c>
    </row>
    <row r="71" spans="1:5" ht="27.75" customHeight="1" x14ac:dyDescent="0.2">
      <c r="A71" s="165" t="s">
        <v>207</v>
      </c>
      <c r="B71" s="44"/>
      <c r="C71" s="164">
        <v>0</v>
      </c>
      <c r="D71" s="182"/>
      <c r="E71" s="181">
        <v>0</v>
      </c>
    </row>
    <row r="72" spans="1:5" ht="27.75" customHeight="1" x14ac:dyDescent="0.2">
      <c r="A72" s="165" t="s">
        <v>208</v>
      </c>
      <c r="B72" s="44"/>
      <c r="C72" s="164">
        <v>0</v>
      </c>
      <c r="D72" s="182"/>
      <c r="E72" s="181">
        <v>0</v>
      </c>
    </row>
    <row r="73" spans="1:5" ht="27.75" customHeight="1" x14ac:dyDescent="0.2">
      <c r="A73" s="165" t="s">
        <v>209</v>
      </c>
      <c r="B73" s="44"/>
      <c r="C73" s="164">
        <v>0</v>
      </c>
      <c r="D73" s="182"/>
      <c r="E73" s="181">
        <v>0</v>
      </c>
    </row>
    <row r="74" spans="1:5" ht="27.75" customHeight="1" x14ac:dyDescent="0.2">
      <c r="A74" s="165" t="s">
        <v>210</v>
      </c>
      <c r="B74" s="44"/>
      <c r="C74" s="164">
        <v>0</v>
      </c>
      <c r="D74" s="182"/>
      <c r="E74" s="181">
        <v>0</v>
      </c>
    </row>
    <row r="75" spans="1:5" ht="27.75" customHeight="1" x14ac:dyDescent="0.2">
      <c r="A75" s="165" t="s">
        <v>211</v>
      </c>
      <c r="B75" s="44"/>
      <c r="C75" s="164">
        <v>0</v>
      </c>
      <c r="D75" s="182"/>
      <c r="E75" s="181">
        <v>0</v>
      </c>
    </row>
    <row r="76" spans="1:5" ht="27.75" customHeight="1" x14ac:dyDescent="0.2">
      <c r="A76" s="165" t="s">
        <v>212</v>
      </c>
      <c r="B76" s="44"/>
      <c r="C76" s="164">
        <v>0</v>
      </c>
      <c r="D76" s="182"/>
      <c r="E76" s="181">
        <v>0</v>
      </c>
    </row>
    <row r="77" spans="1:5" ht="27.75" customHeight="1" x14ac:dyDescent="0.2">
      <c r="A77" s="165" t="s">
        <v>213</v>
      </c>
      <c r="B77" s="44"/>
      <c r="C77" s="164">
        <v>0</v>
      </c>
      <c r="D77" s="182"/>
      <c r="E77" s="181">
        <v>0</v>
      </c>
    </row>
    <row r="78" spans="1:5" ht="27.75" customHeight="1" x14ac:dyDescent="0.2">
      <c r="A78" s="165" t="s">
        <v>214</v>
      </c>
      <c r="B78" s="44"/>
      <c r="C78" s="164">
        <v>0</v>
      </c>
      <c r="D78" s="182"/>
      <c r="E78" s="181">
        <v>0</v>
      </c>
    </row>
    <row r="79" spans="1:5" ht="27.75" customHeight="1" x14ac:dyDescent="0.2">
      <c r="A79" s="165" t="s">
        <v>221</v>
      </c>
      <c r="B79" s="44"/>
      <c r="C79" s="180" t="s">
        <v>73</v>
      </c>
      <c r="D79" s="181">
        <v>0</v>
      </c>
      <c r="E79" s="181">
        <v>0</v>
      </c>
    </row>
    <row r="80" spans="1:5" ht="27.75" customHeight="1" x14ac:dyDescent="0.2">
      <c r="A80" s="165" t="s">
        <v>223</v>
      </c>
      <c r="B80" s="44"/>
      <c r="C80" s="164" t="s">
        <v>77</v>
      </c>
      <c r="D80" s="182"/>
      <c r="E80" s="181">
        <v>0</v>
      </c>
    </row>
    <row r="81" spans="1:5" ht="27.75" customHeight="1" x14ac:dyDescent="0.2">
      <c r="A81" s="165" t="s">
        <v>224</v>
      </c>
      <c r="B81" s="44"/>
      <c r="C81" s="164" t="s">
        <v>77</v>
      </c>
      <c r="D81" s="182"/>
      <c r="E81" s="181">
        <v>0</v>
      </c>
    </row>
    <row r="82" spans="1:5" ht="27.75" customHeight="1" x14ac:dyDescent="0.2">
      <c r="A82" s="165" t="s">
        <v>225</v>
      </c>
      <c r="B82" s="44"/>
      <c r="C82" s="164" t="s">
        <v>77</v>
      </c>
      <c r="D82" s="182"/>
      <c r="E82" s="181">
        <v>0</v>
      </c>
    </row>
    <row r="83" spans="1:5" ht="27.75" customHeight="1" x14ac:dyDescent="0.2">
      <c r="A83" s="165" t="s">
        <v>226</v>
      </c>
      <c r="B83" s="44"/>
      <c r="C83" s="164" t="s">
        <v>77</v>
      </c>
      <c r="D83" s="182"/>
      <c r="E83" s="181">
        <v>0</v>
      </c>
    </row>
    <row r="84" spans="1:5" ht="27.75" customHeight="1" x14ac:dyDescent="0.2">
      <c r="A84" s="165" t="s">
        <v>227</v>
      </c>
      <c r="B84" s="44"/>
      <c r="C84" s="164" t="s">
        <v>77</v>
      </c>
      <c r="D84" s="182"/>
      <c r="E84" s="181">
        <v>0</v>
      </c>
    </row>
    <row r="85" spans="1:5" ht="27.75" customHeight="1" x14ac:dyDescent="0.2">
      <c r="A85" s="165" t="s">
        <v>229</v>
      </c>
      <c r="B85" s="44"/>
      <c r="C85" s="164">
        <v>0</v>
      </c>
      <c r="D85" s="182"/>
      <c r="E85" s="181">
        <v>0</v>
      </c>
    </row>
    <row r="86" spans="1:5" ht="27.75" customHeight="1" x14ac:dyDescent="0.2">
      <c r="A86" s="165" t="s">
        <v>230</v>
      </c>
      <c r="B86" s="44"/>
      <c r="C86" s="164">
        <v>0</v>
      </c>
      <c r="D86" s="182"/>
      <c r="E86" s="181">
        <v>0</v>
      </c>
    </row>
    <row r="87" spans="1:5" ht="27.75" customHeight="1" x14ac:dyDescent="0.2">
      <c r="A87" s="165" t="s">
        <v>231</v>
      </c>
      <c r="B87" s="44"/>
      <c r="C87" s="164">
        <v>0</v>
      </c>
      <c r="D87" s="182"/>
      <c r="E87" s="181">
        <v>0</v>
      </c>
    </row>
    <row r="88" spans="1:5" ht="27.75" customHeight="1" x14ac:dyDescent="0.2">
      <c r="A88" s="165" t="s">
        <v>232</v>
      </c>
      <c r="B88" s="44"/>
      <c r="C88" s="164">
        <v>0</v>
      </c>
      <c r="D88" s="182"/>
      <c r="E88" s="181">
        <v>0</v>
      </c>
    </row>
    <row r="89" spans="1:5" ht="27.75" customHeight="1" x14ac:dyDescent="0.2">
      <c r="A89" s="165" t="s">
        <v>233</v>
      </c>
      <c r="B89" s="44"/>
      <c r="C89" s="164">
        <v>0</v>
      </c>
      <c r="D89" s="182"/>
      <c r="E89" s="181">
        <v>0</v>
      </c>
    </row>
    <row r="90" spans="1:5" ht="27.75" customHeight="1" x14ac:dyDescent="0.2">
      <c r="A90" s="165" t="s">
        <v>234</v>
      </c>
      <c r="B90" s="44"/>
      <c r="C90" s="164">
        <v>0</v>
      </c>
      <c r="D90" s="182"/>
      <c r="E90" s="181">
        <v>0</v>
      </c>
    </row>
    <row r="91" spans="1:5" ht="27.75" customHeight="1" x14ac:dyDescent="0.2">
      <c r="A91" s="165" t="s">
        <v>235</v>
      </c>
      <c r="B91" s="44"/>
      <c r="C91" s="164">
        <v>0</v>
      </c>
      <c r="D91" s="182"/>
      <c r="E91" s="181">
        <v>0</v>
      </c>
    </row>
    <row r="92" spans="1:5" ht="27.75" customHeight="1" x14ac:dyDescent="0.2">
      <c r="A92" s="165" t="s">
        <v>236</v>
      </c>
      <c r="B92" s="44"/>
      <c r="C92" s="164">
        <v>0</v>
      </c>
      <c r="D92" s="182"/>
      <c r="E92" s="181">
        <v>0</v>
      </c>
    </row>
    <row r="93" spans="1:5" ht="27.75" customHeight="1" x14ac:dyDescent="0.2">
      <c r="A93" s="165" t="s">
        <v>237</v>
      </c>
      <c r="B93" s="44"/>
      <c r="C93" s="164">
        <v>0</v>
      </c>
      <c r="D93" s="182"/>
      <c r="E93" s="181">
        <v>0</v>
      </c>
    </row>
    <row r="94" spans="1:5" ht="27.75" customHeight="1" x14ac:dyDescent="0.2">
      <c r="A94" s="165" t="s">
        <v>238</v>
      </c>
      <c r="B94" s="44"/>
      <c r="C94" s="164">
        <v>0</v>
      </c>
      <c r="D94" s="182"/>
      <c r="E94" s="181">
        <v>0</v>
      </c>
    </row>
    <row r="95" spans="1:5" ht="27.75" customHeight="1" x14ac:dyDescent="0.2">
      <c r="A95" s="165" t="s">
        <v>239</v>
      </c>
      <c r="B95" s="44"/>
      <c r="C95" s="164">
        <v>0</v>
      </c>
      <c r="D95" s="182"/>
      <c r="E95" s="181">
        <v>0</v>
      </c>
    </row>
    <row r="96" spans="1:5" ht="27.75" customHeight="1" x14ac:dyDescent="0.2">
      <c r="A96" s="165" t="s">
        <v>240</v>
      </c>
      <c r="B96" s="44"/>
      <c r="C96" s="164">
        <v>0</v>
      </c>
      <c r="D96" s="182"/>
      <c r="E96" s="181">
        <v>0</v>
      </c>
    </row>
    <row r="97" spans="1:5" ht="27.75" customHeight="1" x14ac:dyDescent="0.2">
      <c r="A97" s="165" t="s">
        <v>241</v>
      </c>
      <c r="B97" s="44"/>
      <c r="C97" s="164">
        <v>0</v>
      </c>
      <c r="D97" s="182"/>
      <c r="E97" s="181">
        <v>0</v>
      </c>
    </row>
    <row r="98" spans="1:5" ht="27.75" customHeight="1" x14ac:dyDescent="0.2">
      <c r="A98" s="165" t="s">
        <v>242</v>
      </c>
      <c r="B98" s="44"/>
      <c r="C98" s="164">
        <v>0</v>
      </c>
      <c r="D98" s="182"/>
      <c r="E98" s="181">
        <v>0</v>
      </c>
    </row>
    <row r="99" spans="1:5" ht="27.75" customHeight="1" x14ac:dyDescent="0.2">
      <c r="A99" s="165" t="s">
        <v>243</v>
      </c>
      <c r="B99" s="44"/>
      <c r="C99" s="164">
        <v>0</v>
      </c>
      <c r="D99" s="182"/>
      <c r="E99" s="181">
        <v>0</v>
      </c>
    </row>
    <row r="100" spans="1:5" ht="27.75" customHeight="1" x14ac:dyDescent="0.2">
      <c r="A100" s="165" t="s">
        <v>250</v>
      </c>
      <c r="B100" s="44"/>
      <c r="C100" s="180" t="s">
        <v>73</v>
      </c>
      <c r="D100" s="181">
        <v>0</v>
      </c>
      <c r="E100" s="181">
        <v>0</v>
      </c>
    </row>
    <row r="101" spans="1:5" ht="27.75" customHeight="1" x14ac:dyDescent="0.2">
      <c r="A101" s="165" t="s">
        <v>252</v>
      </c>
      <c r="B101" s="44"/>
      <c r="C101" s="164" t="s">
        <v>77</v>
      </c>
      <c r="D101" s="182"/>
      <c r="E101" s="181">
        <v>0</v>
      </c>
    </row>
    <row r="102" spans="1:5" ht="27.75" customHeight="1" x14ac:dyDescent="0.2">
      <c r="A102" s="165" t="s">
        <v>253</v>
      </c>
      <c r="B102" s="44"/>
      <c r="C102" s="164" t="s">
        <v>77</v>
      </c>
      <c r="D102" s="182"/>
      <c r="E102" s="181">
        <v>0</v>
      </c>
    </row>
    <row r="103" spans="1:5" ht="27.75" customHeight="1" x14ac:dyDescent="0.2">
      <c r="A103" s="165" t="s">
        <v>254</v>
      </c>
      <c r="B103" s="44"/>
      <c r="C103" s="164" t="s">
        <v>77</v>
      </c>
      <c r="D103" s="182"/>
      <c r="E103" s="181">
        <v>0</v>
      </c>
    </row>
    <row r="104" spans="1:5" ht="27.75" customHeight="1" x14ac:dyDescent="0.2">
      <c r="A104" s="165" t="s">
        <v>255</v>
      </c>
      <c r="B104" s="44"/>
      <c r="C104" s="164" t="s">
        <v>77</v>
      </c>
      <c r="D104" s="182"/>
      <c r="E104" s="181">
        <v>0</v>
      </c>
    </row>
    <row r="105" spans="1:5" ht="27.75" customHeight="1" x14ac:dyDescent="0.2">
      <c r="A105" s="165" t="s">
        <v>256</v>
      </c>
      <c r="B105" s="44"/>
      <c r="C105" s="164" t="s">
        <v>77</v>
      </c>
      <c r="D105" s="182"/>
      <c r="E105" s="181">
        <v>0</v>
      </c>
    </row>
    <row r="106" spans="1:5" ht="27.75" customHeight="1" x14ac:dyDescent="0.2">
      <c r="A106" s="165" t="s">
        <v>258</v>
      </c>
      <c r="B106" s="44"/>
      <c r="C106" s="164">
        <v>0</v>
      </c>
      <c r="D106" s="182"/>
      <c r="E106" s="181">
        <v>0</v>
      </c>
    </row>
    <row r="107" spans="1:5" ht="27.75" customHeight="1" x14ac:dyDescent="0.2">
      <c r="A107" s="165" t="s">
        <v>259</v>
      </c>
      <c r="B107" s="44"/>
      <c r="C107" s="164">
        <v>0</v>
      </c>
      <c r="D107" s="182"/>
      <c r="E107" s="181">
        <v>0</v>
      </c>
    </row>
    <row r="108" spans="1:5" ht="27.75" customHeight="1" x14ac:dyDescent="0.2">
      <c r="A108" s="165" t="s">
        <v>260</v>
      </c>
      <c r="B108" s="44"/>
      <c r="C108" s="164">
        <v>0</v>
      </c>
      <c r="D108" s="182"/>
      <c r="E108" s="181">
        <v>0</v>
      </c>
    </row>
    <row r="109" spans="1:5" ht="27.75" customHeight="1" x14ac:dyDescent="0.2">
      <c r="A109" s="165" t="s">
        <v>261</v>
      </c>
      <c r="B109" s="44"/>
      <c r="C109" s="164">
        <v>0</v>
      </c>
      <c r="D109" s="182"/>
      <c r="E109" s="181">
        <v>0</v>
      </c>
    </row>
    <row r="110" spans="1:5" ht="27.75" customHeight="1" x14ac:dyDescent="0.2">
      <c r="A110" s="165" t="s">
        <v>262</v>
      </c>
      <c r="B110" s="44"/>
      <c r="C110" s="164">
        <v>0</v>
      </c>
      <c r="D110" s="182"/>
      <c r="E110" s="181">
        <v>0</v>
      </c>
    </row>
    <row r="111" spans="1:5" ht="27.75" customHeight="1" x14ac:dyDescent="0.2">
      <c r="A111" s="165" t="s">
        <v>263</v>
      </c>
      <c r="B111" s="44"/>
      <c r="C111" s="164">
        <v>0</v>
      </c>
      <c r="D111" s="182"/>
      <c r="E111" s="181">
        <v>0</v>
      </c>
    </row>
    <row r="112" spans="1:5" ht="27.75" customHeight="1" x14ac:dyDescent="0.2">
      <c r="A112" s="165" t="s">
        <v>264</v>
      </c>
      <c r="B112" s="44"/>
      <c r="C112" s="164">
        <v>0</v>
      </c>
      <c r="D112" s="182"/>
      <c r="E112" s="181">
        <v>0</v>
      </c>
    </row>
    <row r="113" spans="1:5" ht="27.75" customHeight="1" x14ac:dyDescent="0.2">
      <c r="A113" s="165" t="s">
        <v>265</v>
      </c>
      <c r="B113" s="44"/>
      <c r="C113" s="164">
        <v>0</v>
      </c>
      <c r="D113" s="182"/>
      <c r="E113" s="181">
        <v>0</v>
      </c>
    </row>
    <row r="114" spans="1:5" ht="27.75" customHeight="1" x14ac:dyDescent="0.2">
      <c r="A114" s="165" t="s">
        <v>266</v>
      </c>
      <c r="B114" s="44"/>
      <c r="C114" s="164">
        <v>0</v>
      </c>
      <c r="D114" s="182"/>
      <c r="E114" s="181">
        <v>0</v>
      </c>
    </row>
    <row r="115" spans="1:5" ht="27.75" customHeight="1" x14ac:dyDescent="0.2">
      <c r="A115" s="165" t="s">
        <v>267</v>
      </c>
      <c r="B115" s="44"/>
      <c r="C115" s="164">
        <v>0</v>
      </c>
      <c r="D115" s="182"/>
      <c r="E115" s="181">
        <v>0</v>
      </c>
    </row>
    <row r="116" spans="1:5" ht="27.75" customHeight="1" x14ac:dyDescent="0.2">
      <c r="A116" s="165" t="s">
        <v>268</v>
      </c>
      <c r="B116" s="44"/>
      <c r="C116" s="164">
        <v>0</v>
      </c>
      <c r="D116" s="182"/>
      <c r="E116" s="181">
        <v>0</v>
      </c>
    </row>
    <row r="117" spans="1:5" ht="27.75" customHeight="1" x14ac:dyDescent="0.2">
      <c r="A117" s="165" t="s">
        <v>269</v>
      </c>
      <c r="B117" s="44"/>
      <c r="C117" s="164">
        <v>0</v>
      </c>
      <c r="D117" s="182"/>
      <c r="E117" s="181">
        <v>0</v>
      </c>
    </row>
    <row r="118" spans="1:5" ht="27.75" customHeight="1" x14ac:dyDescent="0.2">
      <c r="A118" s="165" t="s">
        <v>270</v>
      </c>
      <c r="B118" s="44"/>
      <c r="C118" s="164">
        <v>0</v>
      </c>
      <c r="D118" s="182"/>
      <c r="E118" s="181">
        <v>0</v>
      </c>
    </row>
    <row r="119" spans="1:5" ht="27.75" customHeight="1" x14ac:dyDescent="0.2">
      <c r="A119" s="165" t="s">
        <v>271</v>
      </c>
      <c r="B119" s="44"/>
      <c r="C119" s="164">
        <v>0</v>
      </c>
      <c r="D119" s="182"/>
      <c r="E119" s="181">
        <v>0</v>
      </c>
    </row>
    <row r="120" spans="1:5" ht="27.75" customHeight="1" x14ac:dyDescent="0.2">
      <c r="A120" s="165" t="s">
        <v>272</v>
      </c>
      <c r="B120" s="44"/>
      <c r="C120" s="164">
        <v>0</v>
      </c>
      <c r="D120" s="182"/>
      <c r="E120" s="181">
        <v>0</v>
      </c>
    </row>
    <row r="121" spans="1:5" ht="27.75" customHeight="1" x14ac:dyDescent="0.2">
      <c r="A121" s="165" t="s">
        <v>279</v>
      </c>
      <c r="B121" s="44"/>
      <c r="C121" s="180" t="s">
        <v>73</v>
      </c>
      <c r="D121" s="181">
        <v>0</v>
      </c>
      <c r="E121" s="181">
        <v>0</v>
      </c>
    </row>
    <row r="122" spans="1:5" ht="27.75" customHeight="1" x14ac:dyDescent="0.2">
      <c r="A122" s="165" t="s">
        <v>281</v>
      </c>
      <c r="B122" s="44"/>
      <c r="C122" s="164" t="s">
        <v>77</v>
      </c>
      <c r="D122" s="182"/>
      <c r="E122" s="181">
        <v>0</v>
      </c>
    </row>
    <row r="123" spans="1:5" ht="27.75" customHeight="1" x14ac:dyDescent="0.2">
      <c r="A123" s="165" t="s">
        <v>282</v>
      </c>
      <c r="B123" s="44"/>
      <c r="C123" s="164" t="s">
        <v>77</v>
      </c>
      <c r="D123" s="182"/>
      <c r="E123" s="181">
        <v>0</v>
      </c>
    </row>
    <row r="124" spans="1:5" ht="27.75" customHeight="1" x14ac:dyDescent="0.2">
      <c r="A124" s="165" t="s">
        <v>283</v>
      </c>
      <c r="B124" s="44"/>
      <c r="C124" s="164" t="s">
        <v>77</v>
      </c>
      <c r="D124" s="182"/>
      <c r="E124" s="181">
        <v>0</v>
      </c>
    </row>
    <row r="125" spans="1:5" ht="27.75" customHeight="1" x14ac:dyDescent="0.2">
      <c r="A125" s="165" t="s">
        <v>284</v>
      </c>
      <c r="B125" s="44"/>
      <c r="C125" s="164" t="s">
        <v>77</v>
      </c>
      <c r="D125" s="182"/>
      <c r="E125" s="181">
        <v>0</v>
      </c>
    </row>
    <row r="126" spans="1:5" ht="27.75" customHeight="1" x14ac:dyDescent="0.2">
      <c r="A126" s="165" t="s">
        <v>285</v>
      </c>
      <c r="B126" s="44"/>
      <c r="C126" s="164" t="s">
        <v>77</v>
      </c>
      <c r="D126" s="182"/>
      <c r="E126" s="181">
        <v>0</v>
      </c>
    </row>
    <row r="127" spans="1:5" ht="27.75" customHeight="1" x14ac:dyDescent="0.2">
      <c r="A127" s="165" t="s">
        <v>287</v>
      </c>
      <c r="B127" s="44"/>
      <c r="C127" s="164">
        <v>0</v>
      </c>
      <c r="D127" s="182"/>
      <c r="E127" s="181">
        <v>0</v>
      </c>
    </row>
    <row r="128" spans="1:5" ht="27.75" customHeight="1" x14ac:dyDescent="0.2">
      <c r="A128" s="165" t="s">
        <v>288</v>
      </c>
      <c r="B128" s="44"/>
      <c r="C128" s="164">
        <v>0</v>
      </c>
      <c r="D128" s="182"/>
      <c r="E128" s="181">
        <v>0</v>
      </c>
    </row>
    <row r="129" spans="1:5" ht="27.75" customHeight="1" x14ac:dyDescent="0.2">
      <c r="A129" s="165" t="s">
        <v>289</v>
      </c>
      <c r="B129" s="44"/>
      <c r="C129" s="164">
        <v>0</v>
      </c>
      <c r="D129" s="182"/>
      <c r="E129" s="181">
        <v>0</v>
      </c>
    </row>
    <row r="130" spans="1:5" ht="27.75" customHeight="1" x14ac:dyDescent="0.2">
      <c r="A130" s="165" t="s">
        <v>290</v>
      </c>
      <c r="B130" s="44"/>
      <c r="C130" s="164">
        <v>0</v>
      </c>
      <c r="D130" s="182"/>
      <c r="E130" s="181">
        <v>0</v>
      </c>
    </row>
    <row r="131" spans="1:5" ht="27.75" customHeight="1" x14ac:dyDescent="0.2">
      <c r="A131" s="165" t="s">
        <v>291</v>
      </c>
      <c r="B131" s="44"/>
      <c r="C131" s="164">
        <v>0</v>
      </c>
      <c r="D131" s="182"/>
      <c r="E131" s="181">
        <v>0</v>
      </c>
    </row>
    <row r="132" spans="1:5" ht="27.75" customHeight="1" x14ac:dyDescent="0.2">
      <c r="A132" s="165" t="s">
        <v>292</v>
      </c>
      <c r="B132" s="44"/>
      <c r="C132" s="164">
        <v>0</v>
      </c>
      <c r="D132" s="182"/>
      <c r="E132" s="181">
        <v>0</v>
      </c>
    </row>
    <row r="133" spans="1:5" ht="27.75" customHeight="1" x14ac:dyDescent="0.2">
      <c r="A133" s="165" t="s">
        <v>293</v>
      </c>
      <c r="B133" s="44"/>
      <c r="C133" s="164">
        <v>0</v>
      </c>
      <c r="D133" s="182"/>
      <c r="E133" s="181">
        <v>0</v>
      </c>
    </row>
    <row r="134" spans="1:5" ht="27.75" customHeight="1" x14ac:dyDescent="0.2">
      <c r="A134" s="165" t="s">
        <v>294</v>
      </c>
      <c r="B134" s="44"/>
      <c r="C134" s="164">
        <v>0</v>
      </c>
      <c r="D134" s="182"/>
      <c r="E134" s="181">
        <v>0</v>
      </c>
    </row>
    <row r="135" spans="1:5" ht="27.75" customHeight="1" x14ac:dyDescent="0.2">
      <c r="A135" s="165" t="s">
        <v>295</v>
      </c>
      <c r="B135" s="44"/>
      <c r="C135" s="164">
        <v>0</v>
      </c>
      <c r="D135" s="182"/>
      <c r="E135" s="181">
        <v>0</v>
      </c>
    </row>
    <row r="136" spans="1:5" ht="27.75" customHeight="1" x14ac:dyDescent="0.2">
      <c r="A136" s="165" t="s">
        <v>296</v>
      </c>
      <c r="B136" s="44"/>
      <c r="C136" s="164">
        <v>0</v>
      </c>
      <c r="D136" s="182"/>
      <c r="E136" s="181">
        <v>0</v>
      </c>
    </row>
    <row r="137" spans="1:5" ht="27.75" customHeight="1" x14ac:dyDescent="0.2">
      <c r="A137" s="165" t="s">
        <v>297</v>
      </c>
      <c r="B137" s="44"/>
      <c r="C137" s="164">
        <v>0</v>
      </c>
      <c r="D137" s="182"/>
      <c r="E137" s="181">
        <v>0</v>
      </c>
    </row>
    <row r="138" spans="1:5" ht="27.75" customHeight="1" x14ac:dyDescent="0.2">
      <c r="A138" s="165" t="s">
        <v>298</v>
      </c>
      <c r="B138" s="44"/>
      <c r="C138" s="164">
        <v>0</v>
      </c>
      <c r="D138" s="182"/>
      <c r="E138" s="181">
        <v>0</v>
      </c>
    </row>
    <row r="139" spans="1:5" ht="27.75" customHeight="1" x14ac:dyDescent="0.2">
      <c r="A139" s="165" t="s">
        <v>299</v>
      </c>
      <c r="B139" s="44"/>
      <c r="C139" s="164">
        <v>0</v>
      </c>
      <c r="D139" s="182"/>
      <c r="E139" s="181">
        <v>0</v>
      </c>
    </row>
    <row r="140" spans="1:5" ht="27.75" customHeight="1" x14ac:dyDescent="0.2">
      <c r="A140" s="165" t="s">
        <v>300</v>
      </c>
      <c r="B140" s="44"/>
      <c r="C140" s="164">
        <v>0</v>
      </c>
      <c r="D140" s="182"/>
      <c r="E140" s="181">
        <v>0</v>
      </c>
    </row>
    <row r="141" spans="1:5" ht="27.75" customHeight="1" x14ac:dyDescent="0.2">
      <c r="A141" s="165" t="s">
        <v>301</v>
      </c>
      <c r="B141" s="44"/>
      <c r="C141" s="164">
        <v>0</v>
      </c>
      <c r="D141" s="182"/>
      <c r="E141" s="181">
        <v>0</v>
      </c>
    </row>
    <row r="142" spans="1:5" ht="27.75" customHeight="1" x14ac:dyDescent="0.2">
      <c r="A142" s="165" t="s">
        <v>308</v>
      </c>
      <c r="B142" s="44"/>
      <c r="C142" s="180" t="s">
        <v>73</v>
      </c>
      <c r="D142" s="181">
        <v>0</v>
      </c>
      <c r="E142" s="181">
        <v>0</v>
      </c>
    </row>
    <row r="143" spans="1:5" ht="27.75" customHeight="1" x14ac:dyDescent="0.2">
      <c r="A143" s="165" t="s">
        <v>310</v>
      </c>
      <c r="B143" s="44"/>
      <c r="C143" s="164" t="s">
        <v>77</v>
      </c>
      <c r="D143" s="182"/>
      <c r="E143" s="181">
        <v>0</v>
      </c>
    </row>
    <row r="144" spans="1:5" ht="27.75" customHeight="1" x14ac:dyDescent="0.2">
      <c r="A144" s="165" t="s">
        <v>311</v>
      </c>
      <c r="B144" s="44"/>
      <c r="C144" s="164" t="s">
        <v>77</v>
      </c>
      <c r="D144" s="182"/>
      <c r="E144" s="181">
        <v>0</v>
      </c>
    </row>
    <row r="145" spans="1:5" ht="27.75" customHeight="1" x14ac:dyDescent="0.2">
      <c r="A145" s="165" t="s">
        <v>312</v>
      </c>
      <c r="B145" s="44"/>
      <c r="C145" s="164" t="s">
        <v>77</v>
      </c>
      <c r="D145" s="182"/>
      <c r="E145" s="181">
        <v>0</v>
      </c>
    </row>
    <row r="146" spans="1:5" ht="27.75" customHeight="1" x14ac:dyDescent="0.2">
      <c r="A146" s="165" t="s">
        <v>313</v>
      </c>
      <c r="B146" s="44"/>
      <c r="C146" s="164" t="s">
        <v>77</v>
      </c>
      <c r="D146" s="182"/>
      <c r="E146" s="181">
        <v>0</v>
      </c>
    </row>
    <row r="147" spans="1:5" ht="27.75" customHeight="1" x14ac:dyDescent="0.2">
      <c r="A147" s="165" t="s">
        <v>314</v>
      </c>
      <c r="B147" s="44"/>
      <c r="C147" s="164" t="s">
        <v>77</v>
      </c>
      <c r="D147" s="182"/>
      <c r="E147" s="181">
        <v>0</v>
      </c>
    </row>
    <row r="148" spans="1:5" ht="27.75" customHeight="1" x14ac:dyDescent="0.2">
      <c r="A148" s="165" t="s">
        <v>316</v>
      </c>
      <c r="B148" s="44"/>
      <c r="C148" s="164">
        <v>0</v>
      </c>
      <c r="D148" s="182"/>
      <c r="E148" s="181">
        <v>0</v>
      </c>
    </row>
    <row r="149" spans="1:5" ht="27.75" customHeight="1" x14ac:dyDescent="0.2">
      <c r="A149" s="165" t="s">
        <v>317</v>
      </c>
      <c r="B149" s="44"/>
      <c r="C149" s="164">
        <v>0</v>
      </c>
      <c r="D149" s="182"/>
      <c r="E149" s="181">
        <v>0</v>
      </c>
    </row>
    <row r="150" spans="1:5" ht="27.75" customHeight="1" x14ac:dyDescent="0.2">
      <c r="A150" s="165" t="s">
        <v>318</v>
      </c>
      <c r="B150" s="44"/>
      <c r="C150" s="164">
        <v>0</v>
      </c>
      <c r="D150" s="182"/>
      <c r="E150" s="181">
        <v>0</v>
      </c>
    </row>
    <row r="151" spans="1:5" ht="27.75" customHeight="1" x14ac:dyDescent="0.2">
      <c r="A151" s="165" t="s">
        <v>319</v>
      </c>
      <c r="B151" s="44"/>
      <c r="C151" s="164">
        <v>0</v>
      </c>
      <c r="D151" s="182"/>
      <c r="E151" s="181">
        <v>0</v>
      </c>
    </row>
    <row r="152" spans="1:5" ht="27.75" customHeight="1" x14ac:dyDescent="0.2">
      <c r="A152" s="165" t="s">
        <v>320</v>
      </c>
      <c r="B152" s="44"/>
      <c r="C152" s="164">
        <v>0</v>
      </c>
      <c r="D152" s="182"/>
      <c r="E152" s="181">
        <v>0</v>
      </c>
    </row>
    <row r="153" spans="1:5" ht="27.75" customHeight="1" x14ac:dyDescent="0.2">
      <c r="A153" s="165" t="s">
        <v>321</v>
      </c>
      <c r="B153" s="44"/>
      <c r="C153" s="164">
        <v>0</v>
      </c>
      <c r="D153" s="182"/>
      <c r="E153" s="181">
        <v>0</v>
      </c>
    </row>
    <row r="154" spans="1:5" ht="27.75" customHeight="1" x14ac:dyDescent="0.2">
      <c r="A154" s="165" t="s">
        <v>322</v>
      </c>
      <c r="B154" s="44"/>
      <c r="C154" s="164">
        <v>0</v>
      </c>
      <c r="D154" s="182"/>
      <c r="E154" s="181">
        <v>0</v>
      </c>
    </row>
    <row r="155" spans="1:5" ht="27.75" customHeight="1" x14ac:dyDescent="0.2">
      <c r="A155" s="165" t="s">
        <v>323</v>
      </c>
      <c r="B155" s="44"/>
      <c r="C155" s="164">
        <v>0</v>
      </c>
      <c r="D155" s="182"/>
      <c r="E155" s="181">
        <v>0</v>
      </c>
    </row>
    <row r="156" spans="1:5" ht="27.75" customHeight="1" x14ac:dyDescent="0.2">
      <c r="A156" s="165" t="s">
        <v>324</v>
      </c>
      <c r="B156" s="44"/>
      <c r="C156" s="164">
        <v>0</v>
      </c>
      <c r="D156" s="182"/>
      <c r="E156" s="181">
        <v>0</v>
      </c>
    </row>
    <row r="157" spans="1:5" ht="27.75" customHeight="1" x14ac:dyDescent="0.2">
      <c r="A157" s="165" t="s">
        <v>325</v>
      </c>
      <c r="B157" s="44"/>
      <c r="C157" s="164">
        <v>0</v>
      </c>
      <c r="D157" s="182"/>
      <c r="E157" s="181">
        <v>0</v>
      </c>
    </row>
    <row r="158" spans="1:5" ht="27.75" customHeight="1" x14ac:dyDescent="0.2">
      <c r="A158" s="165" t="s">
        <v>326</v>
      </c>
      <c r="B158" s="44"/>
      <c r="C158" s="164">
        <v>0</v>
      </c>
      <c r="D158" s="182"/>
      <c r="E158" s="181">
        <v>0</v>
      </c>
    </row>
    <row r="159" spans="1:5" ht="27.75" customHeight="1" x14ac:dyDescent="0.2">
      <c r="A159" s="165" t="s">
        <v>327</v>
      </c>
      <c r="B159" s="44"/>
      <c r="C159" s="164">
        <v>0</v>
      </c>
      <c r="D159" s="182"/>
      <c r="E159" s="181">
        <v>0</v>
      </c>
    </row>
    <row r="160" spans="1:5" ht="27.75" customHeight="1" x14ac:dyDescent="0.2">
      <c r="A160" s="165" t="s">
        <v>328</v>
      </c>
      <c r="B160" s="44"/>
      <c r="C160" s="164">
        <v>0</v>
      </c>
      <c r="D160" s="182"/>
      <c r="E160" s="181">
        <v>0</v>
      </c>
    </row>
    <row r="161" spans="1:5" ht="27.75" customHeight="1" x14ac:dyDescent="0.2">
      <c r="A161" s="165" t="s">
        <v>329</v>
      </c>
      <c r="B161" s="44"/>
      <c r="C161" s="164">
        <v>0</v>
      </c>
      <c r="D161" s="182"/>
      <c r="E161" s="181">
        <v>0</v>
      </c>
    </row>
    <row r="162" spans="1:5" ht="27.75" customHeight="1" x14ac:dyDescent="0.2">
      <c r="A162" s="165" t="s">
        <v>330</v>
      </c>
      <c r="B162" s="44"/>
      <c r="C162" s="164">
        <v>0</v>
      </c>
      <c r="D162" s="182"/>
      <c r="E162" s="181">
        <v>0</v>
      </c>
    </row>
    <row r="163" spans="1:5" ht="27.75" customHeight="1" x14ac:dyDescent="0.2">
      <c r="A163" s="2" t="s">
        <v>381</v>
      </c>
      <c r="B163" s="2"/>
      <c r="C163" s="3"/>
    </row>
    <row r="164" spans="1:5" ht="27.75" customHeight="1" x14ac:dyDescent="0.2">
      <c r="A164" s="2" t="s">
        <v>382</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5" zoomScaleNormal="85" zoomScaleSheetLayoutView="100" workbookViewId="0">
      <selection activeCell="E2" sqref="E2"/>
    </sheetView>
  </sheetViews>
  <sheetFormatPr defaultColWidth="9.28515625" defaultRowHeight="27.75" customHeight="1" x14ac:dyDescent="0.2"/>
  <cols>
    <col min="1" max="1" width="29.7109375" style="3" customWidth="1"/>
    <col min="2" max="2" width="48.5703125" style="2" customWidth="1"/>
    <col min="3" max="4" width="23.7109375" style="3" customWidth="1"/>
    <col min="5" max="5" width="15.5703125" style="2" customWidth="1"/>
    <col min="6" max="16384" width="9.28515625" style="2"/>
  </cols>
  <sheetData>
    <row r="1" spans="1:7" ht="27.75" customHeight="1" x14ac:dyDescent="0.2">
      <c r="A1" s="190" t="s">
        <v>37</v>
      </c>
      <c r="B1" s="3"/>
      <c r="C1" s="2"/>
      <c r="E1" s="8"/>
      <c r="F1" s="4"/>
      <c r="G1" s="4"/>
    </row>
    <row r="2" spans="1:7" s="9" customFormat="1" ht="42.75" customHeight="1" x14ac:dyDescent="0.2">
      <c r="A2" s="239" t="str">
        <f>Overview!B4&amp; " - Effective from "&amp;Overview!D4&amp;" - "&amp;Overview!E4&amp;" Nodal/Zonal charges"</f>
        <v>Fulcrum Electricity Assets Ltd - GSP_P - Effective from 1 April 2027 - Final  Nodal/Zonal charges</v>
      </c>
      <c r="B2" s="279"/>
      <c r="C2" s="279"/>
      <c r="D2" s="280"/>
    </row>
    <row r="3" spans="1:7" ht="60.75" customHeight="1" x14ac:dyDescent="0.2">
      <c r="A3" s="19" t="s">
        <v>383</v>
      </c>
      <c r="B3" s="19" t="s">
        <v>384</v>
      </c>
      <c r="C3" s="19" t="s">
        <v>385</v>
      </c>
      <c r="D3" s="19" t="s">
        <v>386</v>
      </c>
    </row>
    <row r="4" spans="1:7" ht="21.75" customHeight="1" x14ac:dyDescent="0.2">
      <c r="A4" s="201">
        <v>1</v>
      </c>
      <c r="B4" s="199" t="s">
        <v>387</v>
      </c>
      <c r="C4" s="200">
        <v>2.266</v>
      </c>
      <c r="D4" s="200" t="s">
        <v>133</v>
      </c>
    </row>
    <row r="5" spans="1:7" ht="21.75" customHeight="1" x14ac:dyDescent="0.2">
      <c r="A5" s="201">
        <v>2</v>
      </c>
      <c r="B5" s="199" t="s">
        <v>388</v>
      </c>
      <c r="C5" s="200" t="s">
        <v>133</v>
      </c>
      <c r="D5" s="200" t="s">
        <v>133</v>
      </c>
    </row>
    <row r="6" spans="1:7" ht="21.75" customHeight="1" x14ac:dyDescent="0.2">
      <c r="A6" s="201">
        <v>3</v>
      </c>
      <c r="B6" s="199" t="s">
        <v>389</v>
      </c>
      <c r="C6" s="200" t="s">
        <v>133</v>
      </c>
      <c r="D6" s="200" t="s">
        <v>133</v>
      </c>
    </row>
    <row r="7" spans="1:7" ht="21.75" customHeight="1" x14ac:dyDescent="0.2">
      <c r="A7" s="201">
        <v>4</v>
      </c>
      <c r="B7" s="199" t="s">
        <v>390</v>
      </c>
      <c r="C7" s="200" t="s">
        <v>133</v>
      </c>
      <c r="D7" s="200" t="s">
        <v>133</v>
      </c>
    </row>
    <row r="8" spans="1:7" ht="21.75" customHeight="1" x14ac:dyDescent="0.2">
      <c r="A8" s="201">
        <v>5</v>
      </c>
      <c r="B8" s="199" t="s">
        <v>391</v>
      </c>
      <c r="C8" s="200" t="s">
        <v>133</v>
      </c>
      <c r="D8" s="200" t="s">
        <v>133</v>
      </c>
    </row>
    <row r="9" spans="1:7" ht="21.75" customHeight="1" x14ac:dyDescent="0.2">
      <c r="A9" s="201">
        <v>6</v>
      </c>
      <c r="B9" s="199" t="s">
        <v>392</v>
      </c>
      <c r="C9" s="200">
        <v>1.4059999999999999</v>
      </c>
      <c r="D9" s="200" t="s">
        <v>133</v>
      </c>
    </row>
    <row r="10" spans="1:7" ht="21.75" customHeight="1" x14ac:dyDescent="0.2">
      <c r="A10" s="201">
        <v>7</v>
      </c>
      <c r="B10" s="199" t="s">
        <v>393</v>
      </c>
      <c r="C10" s="200" t="s">
        <v>133</v>
      </c>
      <c r="D10" s="200" t="s">
        <v>133</v>
      </c>
    </row>
    <row r="11" spans="1:7" ht="21.75" customHeight="1" x14ac:dyDescent="0.2">
      <c r="A11" s="201">
        <v>8</v>
      </c>
      <c r="B11" s="199" t="s">
        <v>394</v>
      </c>
      <c r="C11" s="200" t="s">
        <v>133</v>
      </c>
      <c r="D11" s="200" t="s">
        <v>133</v>
      </c>
    </row>
    <row r="12" spans="1:7" ht="21.75" customHeight="1" x14ac:dyDescent="0.2">
      <c r="A12" s="201">
        <v>9</v>
      </c>
      <c r="B12" s="199" t="s">
        <v>395</v>
      </c>
      <c r="C12" s="200" t="s">
        <v>133</v>
      </c>
      <c r="D12" s="200" t="s">
        <v>133</v>
      </c>
    </row>
    <row r="13" spans="1:7" ht="21.75" customHeight="1" x14ac:dyDescent="0.2">
      <c r="A13" s="201">
        <v>10</v>
      </c>
      <c r="B13" s="199" t="s">
        <v>396</v>
      </c>
      <c r="C13" s="200" t="s">
        <v>133</v>
      </c>
      <c r="D13" s="200" t="s">
        <v>133</v>
      </c>
    </row>
    <row r="14" spans="1:7" ht="21.75" customHeight="1" x14ac:dyDescent="0.2">
      <c r="A14" s="201">
        <v>11</v>
      </c>
      <c r="B14" s="199" t="s">
        <v>397</v>
      </c>
      <c r="C14" s="200" t="s">
        <v>133</v>
      </c>
      <c r="D14" s="200" t="s">
        <v>133</v>
      </c>
    </row>
    <row r="15" spans="1:7" ht="21.75" customHeight="1" x14ac:dyDescent="0.2">
      <c r="A15" s="201">
        <v>12</v>
      </c>
      <c r="B15" s="199" t="s">
        <v>398</v>
      </c>
      <c r="C15" s="200" t="s">
        <v>133</v>
      </c>
      <c r="D15" s="200" t="s">
        <v>133</v>
      </c>
    </row>
    <row r="16" spans="1:7" ht="21.75" customHeight="1" x14ac:dyDescent="0.2">
      <c r="A16" s="201">
        <v>13</v>
      </c>
      <c r="B16" s="199" t="s">
        <v>399</v>
      </c>
      <c r="C16" s="200" t="s">
        <v>133</v>
      </c>
      <c r="D16" s="200" t="s">
        <v>133</v>
      </c>
    </row>
    <row r="17" spans="1:4" ht="21.75" customHeight="1" x14ac:dyDescent="0.2">
      <c r="A17" s="201">
        <v>14</v>
      </c>
      <c r="B17" s="199" t="s">
        <v>400</v>
      </c>
      <c r="C17" s="200" t="s">
        <v>133</v>
      </c>
      <c r="D17" s="200" t="s">
        <v>133</v>
      </c>
    </row>
    <row r="18" spans="1:4" ht="21.75" customHeight="1" x14ac:dyDescent="0.2">
      <c r="A18" s="201">
        <v>15</v>
      </c>
      <c r="B18" s="199" t="s">
        <v>401</v>
      </c>
      <c r="C18" s="200" t="s">
        <v>133</v>
      </c>
      <c r="D18" s="200" t="s">
        <v>133</v>
      </c>
    </row>
    <row r="19" spans="1:4" ht="21.75" customHeight="1" x14ac:dyDescent="0.2">
      <c r="A19" s="201">
        <v>16</v>
      </c>
      <c r="B19" s="199" t="s">
        <v>402</v>
      </c>
      <c r="C19" s="200" t="s">
        <v>133</v>
      </c>
      <c r="D19" s="200" t="s">
        <v>133</v>
      </c>
    </row>
    <row r="20" spans="1:4" ht="21.75" customHeight="1" x14ac:dyDescent="0.2">
      <c r="A20" s="201">
        <v>17</v>
      </c>
      <c r="B20" s="199" t="s">
        <v>403</v>
      </c>
      <c r="C20" s="200" t="s">
        <v>133</v>
      </c>
      <c r="D20" s="200" t="s">
        <v>133</v>
      </c>
    </row>
    <row r="21" spans="1:4" ht="21.75" customHeight="1" x14ac:dyDescent="0.2">
      <c r="A21" s="201">
        <v>18</v>
      </c>
      <c r="B21" s="199" t="s">
        <v>404</v>
      </c>
      <c r="C21" s="200" t="s">
        <v>133</v>
      </c>
      <c r="D21" s="200" t="s">
        <v>133</v>
      </c>
    </row>
    <row r="22" spans="1:4" ht="21.75" customHeight="1" x14ac:dyDescent="0.2">
      <c r="A22" s="201">
        <v>19</v>
      </c>
      <c r="B22" s="199" t="s">
        <v>405</v>
      </c>
      <c r="C22" s="200" t="s">
        <v>133</v>
      </c>
      <c r="D22" s="200" t="s">
        <v>133</v>
      </c>
    </row>
    <row r="23" spans="1:4" ht="21.75" customHeight="1" x14ac:dyDescent="0.2">
      <c r="A23" s="201">
        <v>20</v>
      </c>
      <c r="B23" s="199" t="s">
        <v>406</v>
      </c>
      <c r="C23" s="200" t="s">
        <v>133</v>
      </c>
      <c r="D23" s="200" t="s">
        <v>133</v>
      </c>
    </row>
    <row r="24" spans="1:4" ht="21.75" customHeight="1" x14ac:dyDescent="0.2">
      <c r="A24" s="201">
        <v>21</v>
      </c>
      <c r="B24" s="199" t="s">
        <v>407</v>
      </c>
      <c r="C24" s="200" t="s">
        <v>133</v>
      </c>
      <c r="D24" s="200" t="s">
        <v>133</v>
      </c>
    </row>
    <row r="25" spans="1:4" ht="21.75" customHeight="1" x14ac:dyDescent="0.2">
      <c r="A25" s="201">
        <v>22</v>
      </c>
      <c r="B25" s="199" t="s">
        <v>408</v>
      </c>
      <c r="C25" s="200" t="s">
        <v>133</v>
      </c>
      <c r="D25" s="200" t="s">
        <v>133</v>
      </c>
    </row>
    <row r="26" spans="1:4" ht="21.75" customHeight="1" x14ac:dyDescent="0.2">
      <c r="A26" s="201">
        <v>23</v>
      </c>
      <c r="B26" s="199" t="s">
        <v>409</v>
      </c>
      <c r="C26" s="200" t="s">
        <v>133</v>
      </c>
      <c r="D26" s="200" t="s">
        <v>133</v>
      </c>
    </row>
    <row r="27" spans="1:4" ht="27.75" customHeight="1" x14ac:dyDescent="0.2">
      <c r="A27" s="201">
        <v>24</v>
      </c>
      <c r="B27" s="199" t="s">
        <v>410</v>
      </c>
      <c r="C27" s="200" t="s">
        <v>133</v>
      </c>
      <c r="D27" s="200" t="s">
        <v>133</v>
      </c>
    </row>
    <row r="28" spans="1:4" ht="27.75" customHeight="1" x14ac:dyDescent="0.2">
      <c r="A28" s="201">
        <v>25</v>
      </c>
      <c r="B28" s="199" t="s">
        <v>411</v>
      </c>
      <c r="C28" s="200" t="s">
        <v>133</v>
      </c>
      <c r="D28" s="200" t="s">
        <v>133</v>
      </c>
    </row>
    <row r="29" spans="1:4" ht="27.75" customHeight="1" x14ac:dyDescent="0.2">
      <c r="A29" s="201">
        <v>26</v>
      </c>
      <c r="B29" s="199" t="s">
        <v>412</v>
      </c>
      <c r="C29" s="200" t="s">
        <v>133</v>
      </c>
      <c r="D29" s="200" t="s">
        <v>133</v>
      </c>
    </row>
    <row r="30" spans="1:4" ht="27.75" customHeight="1" x14ac:dyDescent="0.2">
      <c r="A30" s="201">
        <v>27</v>
      </c>
      <c r="B30" s="199" t="s">
        <v>413</v>
      </c>
      <c r="C30" s="200" t="s">
        <v>133</v>
      </c>
      <c r="D30" s="200" t="s">
        <v>133</v>
      </c>
    </row>
    <row r="31" spans="1:4" ht="27.75" customHeight="1" x14ac:dyDescent="0.2">
      <c r="A31" s="201">
        <v>28</v>
      </c>
      <c r="B31" s="199" t="s">
        <v>414</v>
      </c>
      <c r="C31" s="200" t="s">
        <v>133</v>
      </c>
      <c r="D31" s="200" t="s">
        <v>133</v>
      </c>
    </row>
    <row r="32" spans="1:4" ht="27.75" customHeight="1" x14ac:dyDescent="0.2">
      <c r="A32" s="201">
        <v>29</v>
      </c>
      <c r="B32" s="199" t="s">
        <v>415</v>
      </c>
      <c r="C32" s="200" t="s">
        <v>133</v>
      </c>
      <c r="D32" s="200" t="s">
        <v>133</v>
      </c>
    </row>
    <row r="33" spans="1:4" ht="27.75" customHeight="1" x14ac:dyDescent="0.2">
      <c r="A33" s="201">
        <v>30</v>
      </c>
      <c r="B33" s="199" t="s">
        <v>416</v>
      </c>
      <c r="C33" s="200">
        <v>16.577000000000002</v>
      </c>
      <c r="D33" s="200" t="s">
        <v>133</v>
      </c>
    </row>
    <row r="34" spans="1:4" ht="27.75" customHeight="1" x14ac:dyDescent="0.2">
      <c r="A34" s="201">
        <v>31</v>
      </c>
      <c r="B34" s="199" t="s">
        <v>417</v>
      </c>
      <c r="C34" s="200" t="s">
        <v>133</v>
      </c>
      <c r="D34" s="200" t="s">
        <v>133</v>
      </c>
    </row>
    <row r="35" spans="1:4" ht="27.75" customHeight="1" x14ac:dyDescent="0.2">
      <c r="A35" s="201">
        <v>32</v>
      </c>
      <c r="B35" s="199" t="s">
        <v>418</v>
      </c>
      <c r="C35" s="200" t="s">
        <v>133</v>
      </c>
      <c r="D35" s="200" t="s">
        <v>133</v>
      </c>
    </row>
    <row r="36" spans="1:4" ht="27.75" customHeight="1" x14ac:dyDescent="0.2">
      <c r="A36" s="201">
        <v>33</v>
      </c>
      <c r="B36" s="199" t="s">
        <v>419</v>
      </c>
      <c r="C36" s="200" t="s">
        <v>133</v>
      </c>
      <c r="D36" s="200" t="s">
        <v>133</v>
      </c>
    </row>
    <row r="37" spans="1:4" ht="27.75" customHeight="1" x14ac:dyDescent="0.2">
      <c r="A37" s="201">
        <v>34</v>
      </c>
      <c r="B37" s="199" t="s">
        <v>420</v>
      </c>
      <c r="C37" s="200" t="s">
        <v>133</v>
      </c>
      <c r="D37" s="200" t="s">
        <v>133</v>
      </c>
    </row>
    <row r="38" spans="1:4" ht="27.75" customHeight="1" x14ac:dyDescent="0.2">
      <c r="A38" s="201">
        <v>35</v>
      </c>
      <c r="B38" s="199" t="s">
        <v>421</v>
      </c>
      <c r="C38" s="200" t="s">
        <v>133</v>
      </c>
      <c r="D38" s="200" t="s">
        <v>133</v>
      </c>
    </row>
    <row r="39" spans="1:4" ht="27.75" customHeight="1" x14ac:dyDescent="0.2">
      <c r="A39" s="201">
        <v>36</v>
      </c>
      <c r="B39" s="199" t="s">
        <v>422</v>
      </c>
      <c r="C39" s="200" t="s">
        <v>133</v>
      </c>
      <c r="D39" s="200" t="s">
        <v>133</v>
      </c>
    </row>
    <row r="40" spans="1:4" ht="27.75" customHeight="1" x14ac:dyDescent="0.2">
      <c r="A40" s="201">
        <v>37</v>
      </c>
      <c r="B40" s="199" t="s">
        <v>423</v>
      </c>
      <c r="C40" s="200" t="s">
        <v>133</v>
      </c>
      <c r="D40" s="200" t="s">
        <v>133</v>
      </c>
    </row>
    <row r="41" spans="1:4" ht="27.75" customHeight="1" x14ac:dyDescent="0.2">
      <c r="A41" s="201">
        <v>38</v>
      </c>
      <c r="B41" s="199" t="s">
        <v>424</v>
      </c>
      <c r="C41" s="200" t="s">
        <v>133</v>
      </c>
      <c r="D41" s="200" t="s">
        <v>133</v>
      </c>
    </row>
    <row r="42" spans="1:4" ht="27.75" customHeight="1" x14ac:dyDescent="0.2">
      <c r="A42" s="201">
        <v>39</v>
      </c>
      <c r="B42" s="199" t="s">
        <v>425</v>
      </c>
      <c r="C42" s="200" t="s">
        <v>133</v>
      </c>
      <c r="D42" s="200" t="s">
        <v>133</v>
      </c>
    </row>
    <row r="43" spans="1:4" ht="27.75" customHeight="1" x14ac:dyDescent="0.2">
      <c r="A43" s="201">
        <v>40</v>
      </c>
      <c r="B43" s="199" t="s">
        <v>426</v>
      </c>
      <c r="C43" s="200" t="s">
        <v>133</v>
      </c>
      <c r="D43" s="200" t="s">
        <v>133</v>
      </c>
    </row>
    <row r="44" spans="1:4" ht="27.75" customHeight="1" x14ac:dyDescent="0.2">
      <c r="A44" s="201">
        <v>41</v>
      </c>
      <c r="B44" s="199" t="s">
        <v>427</v>
      </c>
      <c r="C44" s="200" t="s">
        <v>133</v>
      </c>
      <c r="D44" s="200" t="s">
        <v>133</v>
      </c>
    </row>
    <row r="45" spans="1:4" ht="27.75" customHeight="1" x14ac:dyDescent="0.2">
      <c r="A45" s="201">
        <v>42</v>
      </c>
      <c r="B45" s="199" t="s">
        <v>428</v>
      </c>
      <c r="C45" s="200" t="s">
        <v>133</v>
      </c>
      <c r="D45" s="200" t="s">
        <v>133</v>
      </c>
    </row>
    <row r="46" spans="1:4" ht="27.75" customHeight="1" x14ac:dyDescent="0.2">
      <c r="A46" s="201">
        <v>43</v>
      </c>
      <c r="B46" s="199" t="s">
        <v>429</v>
      </c>
      <c r="C46" s="200" t="s">
        <v>133</v>
      </c>
      <c r="D46" s="200" t="s">
        <v>133</v>
      </c>
    </row>
    <row r="47" spans="1:4" ht="27.75" customHeight="1" x14ac:dyDescent="0.2">
      <c r="A47" s="201">
        <v>44</v>
      </c>
      <c r="B47" s="199" t="s">
        <v>430</v>
      </c>
      <c r="C47" s="200" t="s">
        <v>133</v>
      </c>
      <c r="D47" s="200" t="s">
        <v>133</v>
      </c>
    </row>
    <row r="48" spans="1:4" ht="27.75" customHeight="1" x14ac:dyDescent="0.2">
      <c r="A48" s="201">
        <v>45</v>
      </c>
      <c r="B48" s="199" t="s">
        <v>431</v>
      </c>
      <c r="C48" s="200" t="s">
        <v>133</v>
      </c>
      <c r="D48" s="200" t="s">
        <v>133</v>
      </c>
    </row>
    <row r="49" spans="1:4" ht="27.75" customHeight="1" x14ac:dyDescent="0.2">
      <c r="A49" s="201">
        <v>46</v>
      </c>
      <c r="B49" s="199" t="s">
        <v>432</v>
      </c>
      <c r="C49" s="200" t="s">
        <v>133</v>
      </c>
      <c r="D49" s="200" t="s">
        <v>133</v>
      </c>
    </row>
    <row r="50" spans="1:4" ht="27.75" customHeight="1" x14ac:dyDescent="0.2">
      <c r="A50" s="201">
        <v>47</v>
      </c>
      <c r="B50" s="199" t="s">
        <v>433</v>
      </c>
      <c r="C50" s="200" t="s">
        <v>133</v>
      </c>
      <c r="D50" s="200" t="s">
        <v>133</v>
      </c>
    </row>
    <row r="51" spans="1:4" ht="27.75" customHeight="1" x14ac:dyDescent="0.2">
      <c r="A51" s="201">
        <v>48</v>
      </c>
      <c r="B51" s="199" t="s">
        <v>434</v>
      </c>
      <c r="C51" s="200" t="s">
        <v>133</v>
      </c>
      <c r="D51" s="200" t="s">
        <v>133</v>
      </c>
    </row>
    <row r="52" spans="1:4" ht="27.75" customHeight="1" x14ac:dyDescent="0.2">
      <c r="A52" s="201">
        <v>49</v>
      </c>
      <c r="B52" s="199" t="s">
        <v>435</v>
      </c>
      <c r="C52" s="200" t="s">
        <v>133</v>
      </c>
      <c r="D52" s="200" t="s">
        <v>133</v>
      </c>
    </row>
    <row r="53" spans="1:4" ht="27.75" customHeight="1" x14ac:dyDescent="0.2">
      <c r="A53" s="201">
        <v>50</v>
      </c>
      <c r="B53" s="199" t="s">
        <v>436</v>
      </c>
      <c r="C53" s="200" t="s">
        <v>133</v>
      </c>
      <c r="D53" s="200" t="s">
        <v>133</v>
      </c>
    </row>
    <row r="54" spans="1:4" ht="27.75" customHeight="1" x14ac:dyDescent="0.2">
      <c r="A54" s="201">
        <v>51</v>
      </c>
      <c r="B54" s="199" t="s">
        <v>437</v>
      </c>
      <c r="C54" s="200" t="s">
        <v>133</v>
      </c>
      <c r="D54" s="200" t="s">
        <v>133</v>
      </c>
    </row>
    <row r="55" spans="1:4" ht="27.75" customHeight="1" x14ac:dyDescent="0.2">
      <c r="A55" s="201">
        <v>52</v>
      </c>
      <c r="B55" s="199" t="s">
        <v>438</v>
      </c>
      <c r="C55" s="200" t="s">
        <v>133</v>
      </c>
      <c r="D55" s="200" t="s">
        <v>133</v>
      </c>
    </row>
    <row r="56" spans="1:4" ht="27.75" customHeight="1" x14ac:dyDescent="0.2">
      <c r="A56" s="201">
        <v>53</v>
      </c>
      <c r="B56" s="199" t="s">
        <v>439</v>
      </c>
      <c r="C56" s="200" t="s">
        <v>133</v>
      </c>
      <c r="D56" s="200" t="s">
        <v>133</v>
      </c>
    </row>
    <row r="57" spans="1:4" ht="27.75" customHeight="1" x14ac:dyDescent="0.2">
      <c r="A57" s="201">
        <v>54</v>
      </c>
      <c r="B57" s="199" t="s">
        <v>440</v>
      </c>
      <c r="C57" s="200" t="s">
        <v>133</v>
      </c>
      <c r="D57" s="200" t="s">
        <v>133</v>
      </c>
    </row>
    <row r="58" spans="1:4" ht="27.75" customHeight="1" x14ac:dyDescent="0.2">
      <c r="A58" s="201">
        <v>55</v>
      </c>
      <c r="B58" s="199" t="s">
        <v>441</v>
      </c>
      <c r="C58" s="200" t="s">
        <v>133</v>
      </c>
      <c r="D58" s="200" t="s">
        <v>133</v>
      </c>
    </row>
    <row r="59" spans="1:4" ht="27.75" customHeight="1" x14ac:dyDescent="0.2">
      <c r="A59" s="201">
        <v>56</v>
      </c>
      <c r="B59" s="199" t="s">
        <v>442</v>
      </c>
      <c r="C59" s="200" t="s">
        <v>133</v>
      </c>
      <c r="D59" s="200" t="s">
        <v>133</v>
      </c>
    </row>
    <row r="60" spans="1:4" ht="27.75" customHeight="1" x14ac:dyDescent="0.2">
      <c r="A60" s="201">
        <v>57</v>
      </c>
      <c r="B60" s="199" t="s">
        <v>443</v>
      </c>
      <c r="C60" s="200" t="s">
        <v>133</v>
      </c>
      <c r="D60" s="200" t="s">
        <v>133</v>
      </c>
    </row>
    <row r="61" spans="1:4" ht="27.75" customHeight="1" x14ac:dyDescent="0.2">
      <c r="A61" s="201">
        <v>58</v>
      </c>
      <c r="B61" s="199" t="s">
        <v>444</v>
      </c>
      <c r="C61" s="200" t="s">
        <v>133</v>
      </c>
      <c r="D61" s="200" t="s">
        <v>133</v>
      </c>
    </row>
    <row r="62" spans="1:4" ht="27.75" customHeight="1" x14ac:dyDescent="0.2">
      <c r="A62" s="201">
        <v>59</v>
      </c>
      <c r="B62" s="199" t="s">
        <v>445</v>
      </c>
      <c r="C62" s="200" t="s">
        <v>133</v>
      </c>
      <c r="D62" s="200" t="s">
        <v>133</v>
      </c>
    </row>
    <row r="63" spans="1:4" ht="27.75" customHeight="1" x14ac:dyDescent="0.2">
      <c r="A63" s="201">
        <v>60</v>
      </c>
      <c r="B63" s="199" t="s">
        <v>446</v>
      </c>
      <c r="C63" s="200" t="s">
        <v>133</v>
      </c>
      <c r="D63" s="200" t="s">
        <v>133</v>
      </c>
    </row>
    <row r="64" spans="1:4" ht="27.75" customHeight="1" x14ac:dyDescent="0.2">
      <c r="A64" s="201">
        <v>61</v>
      </c>
      <c r="B64" s="199" t="s">
        <v>447</v>
      </c>
      <c r="C64" s="200" t="s">
        <v>133</v>
      </c>
      <c r="D64" s="200" t="s">
        <v>133</v>
      </c>
    </row>
    <row r="65" spans="1:4" ht="27.75" customHeight="1" x14ac:dyDescent="0.2">
      <c r="A65" s="201">
        <v>62</v>
      </c>
      <c r="B65" s="199" t="s">
        <v>448</v>
      </c>
      <c r="C65" s="200" t="s">
        <v>133</v>
      </c>
      <c r="D65" s="200" t="s">
        <v>133</v>
      </c>
    </row>
    <row r="66" spans="1:4" ht="27.75" customHeight="1" x14ac:dyDescent="0.2">
      <c r="A66" s="201">
        <v>63</v>
      </c>
      <c r="B66" s="199" t="s">
        <v>449</v>
      </c>
      <c r="C66" s="200" t="s">
        <v>133</v>
      </c>
      <c r="D66" s="200" t="s">
        <v>133</v>
      </c>
    </row>
    <row r="67" spans="1:4" ht="27.75" customHeight="1" x14ac:dyDescent="0.2">
      <c r="A67" s="201">
        <v>64</v>
      </c>
      <c r="B67" s="199" t="s">
        <v>450</v>
      </c>
      <c r="C67" s="200" t="s">
        <v>133</v>
      </c>
      <c r="D67" s="200">
        <v>2.266</v>
      </c>
    </row>
    <row r="68" spans="1:4" ht="27.75" customHeight="1" x14ac:dyDescent="0.2">
      <c r="A68" s="201">
        <v>65</v>
      </c>
      <c r="B68" s="199" t="s">
        <v>451</v>
      </c>
      <c r="C68" s="200" t="s">
        <v>133</v>
      </c>
      <c r="D68" s="200">
        <v>2.266</v>
      </c>
    </row>
    <row r="69" spans="1:4" ht="27.75" customHeight="1" x14ac:dyDescent="0.2">
      <c r="A69" s="201">
        <v>66</v>
      </c>
      <c r="B69" s="199" t="s">
        <v>452</v>
      </c>
      <c r="C69" s="200" t="s">
        <v>133</v>
      </c>
      <c r="D69" s="200">
        <v>2.266</v>
      </c>
    </row>
    <row r="70" spans="1:4" ht="27.75" customHeight="1" x14ac:dyDescent="0.2">
      <c r="A70" s="201">
        <v>67</v>
      </c>
      <c r="B70" s="199" t="s">
        <v>453</v>
      </c>
      <c r="C70" s="200" t="s">
        <v>133</v>
      </c>
      <c r="D70" s="200">
        <v>2.266</v>
      </c>
    </row>
    <row r="71" spans="1:4" ht="27.75" customHeight="1" x14ac:dyDescent="0.2">
      <c r="A71" s="201">
        <v>68</v>
      </c>
      <c r="B71" s="199" t="s">
        <v>454</v>
      </c>
      <c r="C71" s="200" t="s">
        <v>133</v>
      </c>
      <c r="D71" s="200">
        <v>2.266</v>
      </c>
    </row>
    <row r="72" spans="1:4" ht="27.75" customHeight="1" x14ac:dyDescent="0.2">
      <c r="A72" s="201">
        <v>69</v>
      </c>
      <c r="B72" s="199" t="s">
        <v>455</v>
      </c>
      <c r="C72" s="200" t="s">
        <v>133</v>
      </c>
      <c r="D72" s="200">
        <v>2.266</v>
      </c>
    </row>
    <row r="73" spans="1:4" ht="27.75" customHeight="1" x14ac:dyDescent="0.2">
      <c r="A73" s="201">
        <v>70</v>
      </c>
      <c r="B73" s="199" t="s">
        <v>456</v>
      </c>
      <c r="C73" s="200" t="s">
        <v>133</v>
      </c>
      <c r="D73" s="200">
        <v>2.266</v>
      </c>
    </row>
    <row r="74" spans="1:4" ht="27.75" customHeight="1" x14ac:dyDescent="0.2">
      <c r="A74" s="201">
        <v>71</v>
      </c>
      <c r="B74" s="199" t="s">
        <v>457</v>
      </c>
      <c r="C74" s="200" t="s">
        <v>133</v>
      </c>
      <c r="D74" s="200">
        <v>2.266</v>
      </c>
    </row>
    <row r="75" spans="1:4" ht="27.75" customHeight="1" x14ac:dyDescent="0.2">
      <c r="A75" s="201">
        <v>72</v>
      </c>
      <c r="B75" s="199" t="s">
        <v>458</v>
      </c>
      <c r="C75" s="200" t="s">
        <v>133</v>
      </c>
      <c r="D75" s="200">
        <v>2.266</v>
      </c>
    </row>
    <row r="76" spans="1:4" ht="27.75" customHeight="1" x14ac:dyDescent="0.2">
      <c r="A76" s="201">
        <v>73</v>
      </c>
      <c r="B76" s="199" t="s">
        <v>459</v>
      </c>
      <c r="C76" s="200" t="s">
        <v>133</v>
      </c>
      <c r="D76" s="200">
        <v>2.266</v>
      </c>
    </row>
    <row r="77" spans="1:4" ht="27.75" customHeight="1" x14ac:dyDescent="0.2">
      <c r="A77" s="201">
        <v>74</v>
      </c>
      <c r="B77" s="199" t="s">
        <v>460</v>
      </c>
      <c r="C77" s="200" t="s">
        <v>133</v>
      </c>
      <c r="D77" s="200" t="s">
        <v>133</v>
      </c>
    </row>
    <row r="78" spans="1:4" ht="27.75" customHeight="1" x14ac:dyDescent="0.2">
      <c r="A78" s="201">
        <v>75</v>
      </c>
      <c r="B78" s="199" t="s">
        <v>461</v>
      </c>
      <c r="C78" s="200" t="s">
        <v>133</v>
      </c>
      <c r="D78" s="200" t="s">
        <v>133</v>
      </c>
    </row>
    <row r="79" spans="1:4" ht="27.75" customHeight="1" x14ac:dyDescent="0.2">
      <c r="A79" s="201">
        <v>76</v>
      </c>
      <c r="B79" s="199" t="s">
        <v>462</v>
      </c>
      <c r="C79" s="200" t="s">
        <v>133</v>
      </c>
      <c r="D79" s="200" t="s">
        <v>133</v>
      </c>
    </row>
    <row r="80" spans="1:4" ht="27.75" customHeight="1" x14ac:dyDescent="0.2">
      <c r="A80" s="201">
        <v>77</v>
      </c>
      <c r="B80" s="199" t="s">
        <v>463</v>
      </c>
      <c r="C80" s="200" t="s">
        <v>133</v>
      </c>
      <c r="D80" s="200" t="s">
        <v>133</v>
      </c>
    </row>
    <row r="81" spans="1:4" ht="27.75" customHeight="1" x14ac:dyDescent="0.2">
      <c r="A81" s="201">
        <v>78</v>
      </c>
      <c r="B81" s="199" t="s">
        <v>464</v>
      </c>
      <c r="C81" s="200" t="s">
        <v>133</v>
      </c>
      <c r="D81" s="200" t="s">
        <v>133</v>
      </c>
    </row>
    <row r="82" spans="1:4" ht="27.75" customHeight="1" x14ac:dyDescent="0.2">
      <c r="A82" s="201">
        <v>79</v>
      </c>
      <c r="B82" s="199" t="s">
        <v>465</v>
      </c>
      <c r="C82" s="200" t="s">
        <v>133</v>
      </c>
      <c r="D82" s="200" t="s">
        <v>133</v>
      </c>
    </row>
    <row r="83" spans="1:4" ht="27.75" customHeight="1" x14ac:dyDescent="0.2">
      <c r="A83" s="201">
        <v>80</v>
      </c>
      <c r="B83" s="199" t="s">
        <v>466</v>
      </c>
      <c r="C83" s="200" t="s">
        <v>133</v>
      </c>
      <c r="D83" s="200" t="s">
        <v>133</v>
      </c>
    </row>
    <row r="84" spans="1:4" ht="27.75" customHeight="1" x14ac:dyDescent="0.2">
      <c r="A84" s="201">
        <v>81</v>
      </c>
      <c r="B84" s="199" t="s">
        <v>467</v>
      </c>
      <c r="C84" s="200" t="s">
        <v>133</v>
      </c>
      <c r="D84" s="200" t="s">
        <v>133</v>
      </c>
    </row>
    <row r="85" spans="1:4" ht="27.75" customHeight="1" x14ac:dyDescent="0.2">
      <c r="A85" s="201">
        <v>82</v>
      </c>
      <c r="B85" s="199" t="s">
        <v>468</v>
      </c>
      <c r="C85" s="200" t="s">
        <v>133</v>
      </c>
      <c r="D85" s="200" t="s">
        <v>133</v>
      </c>
    </row>
    <row r="86" spans="1:4" ht="27.75" customHeight="1" x14ac:dyDescent="0.2">
      <c r="A86" s="201">
        <v>83</v>
      </c>
      <c r="B86" s="199" t="s">
        <v>469</v>
      </c>
      <c r="C86" s="200" t="s">
        <v>133</v>
      </c>
      <c r="D86" s="200" t="s">
        <v>133</v>
      </c>
    </row>
    <row r="87" spans="1:4" ht="27.75" customHeight="1" x14ac:dyDescent="0.2">
      <c r="A87" s="201">
        <v>84</v>
      </c>
      <c r="B87" s="199" t="s">
        <v>470</v>
      </c>
      <c r="C87" s="200" t="s">
        <v>133</v>
      </c>
      <c r="D87" s="200" t="s">
        <v>133</v>
      </c>
    </row>
    <row r="88" spans="1:4" ht="27.75" customHeight="1" x14ac:dyDescent="0.2">
      <c r="A88" s="201">
        <v>85</v>
      </c>
      <c r="B88" s="199" t="s">
        <v>471</v>
      </c>
      <c r="C88" s="200" t="s">
        <v>133</v>
      </c>
      <c r="D88" s="200" t="s">
        <v>133</v>
      </c>
    </row>
    <row r="89" spans="1:4" ht="27.75" customHeight="1" x14ac:dyDescent="0.2">
      <c r="A89" s="201">
        <v>86</v>
      </c>
      <c r="B89" s="199" t="s">
        <v>472</v>
      </c>
      <c r="C89" s="200" t="s">
        <v>133</v>
      </c>
      <c r="D89" s="200" t="s">
        <v>133</v>
      </c>
    </row>
    <row r="90" spans="1:4" ht="27.75" customHeight="1" x14ac:dyDescent="0.2">
      <c r="A90" s="201">
        <v>87</v>
      </c>
      <c r="B90" s="199" t="s">
        <v>473</v>
      </c>
      <c r="C90" s="200" t="s">
        <v>133</v>
      </c>
      <c r="D90" s="200" t="s">
        <v>133</v>
      </c>
    </row>
    <row r="91" spans="1:4" ht="27.75" customHeight="1" x14ac:dyDescent="0.2">
      <c r="A91" s="201">
        <v>88</v>
      </c>
      <c r="B91" s="199" t="s">
        <v>474</v>
      </c>
      <c r="C91" s="200" t="s">
        <v>133</v>
      </c>
      <c r="D91" s="200" t="s">
        <v>133</v>
      </c>
    </row>
    <row r="92" spans="1:4" ht="27.75" customHeight="1" x14ac:dyDescent="0.2">
      <c r="A92" s="201">
        <v>89</v>
      </c>
      <c r="B92" s="199" t="s">
        <v>475</v>
      </c>
      <c r="C92" s="200" t="s">
        <v>133</v>
      </c>
      <c r="D92" s="200" t="s">
        <v>133</v>
      </c>
    </row>
    <row r="93" spans="1:4" ht="27.75" customHeight="1" x14ac:dyDescent="0.2">
      <c r="A93" s="201">
        <v>90</v>
      </c>
      <c r="B93" s="199" t="s">
        <v>476</v>
      </c>
      <c r="C93" s="200" t="s">
        <v>133</v>
      </c>
      <c r="D93" s="200" t="s">
        <v>133</v>
      </c>
    </row>
    <row r="94" spans="1:4" ht="27.75" customHeight="1" x14ac:dyDescent="0.2">
      <c r="A94" s="201">
        <v>91</v>
      </c>
      <c r="B94" s="199" t="s">
        <v>477</v>
      </c>
      <c r="C94" s="200" t="s">
        <v>133</v>
      </c>
      <c r="D94" s="200" t="s">
        <v>133</v>
      </c>
    </row>
    <row r="95" spans="1:4" ht="27.75" customHeight="1" x14ac:dyDescent="0.2">
      <c r="A95" s="201">
        <v>92</v>
      </c>
      <c r="B95" s="199" t="s">
        <v>478</v>
      </c>
      <c r="C95" s="200" t="s">
        <v>133</v>
      </c>
      <c r="D95" s="200" t="s">
        <v>133</v>
      </c>
    </row>
    <row r="96" spans="1:4" ht="27.75" customHeight="1" x14ac:dyDescent="0.2">
      <c r="A96" s="201">
        <v>93</v>
      </c>
      <c r="B96" s="199" t="s">
        <v>479</v>
      </c>
      <c r="C96" s="200" t="s">
        <v>133</v>
      </c>
      <c r="D96" s="200" t="s">
        <v>133</v>
      </c>
    </row>
    <row r="97" spans="1:4" ht="27.75" customHeight="1" x14ac:dyDescent="0.2">
      <c r="A97" s="201">
        <v>94</v>
      </c>
      <c r="B97" s="199" t="s">
        <v>480</v>
      </c>
      <c r="C97" s="200" t="s">
        <v>133</v>
      </c>
      <c r="D97" s="200" t="s">
        <v>133</v>
      </c>
    </row>
    <row r="98" spans="1:4" ht="27.75" customHeight="1" x14ac:dyDescent="0.2">
      <c r="A98" s="201">
        <v>95</v>
      </c>
      <c r="B98" s="199" t="s">
        <v>481</v>
      </c>
      <c r="C98" s="200" t="s">
        <v>133</v>
      </c>
      <c r="D98" s="200" t="s">
        <v>133</v>
      </c>
    </row>
    <row r="99" spans="1:4" ht="27.75" customHeight="1" x14ac:dyDescent="0.2">
      <c r="A99" s="201">
        <v>96</v>
      </c>
      <c r="B99" s="199" t="s">
        <v>482</v>
      </c>
      <c r="C99" s="200" t="s">
        <v>133</v>
      </c>
      <c r="D99" s="200" t="s">
        <v>133</v>
      </c>
    </row>
    <row r="100" spans="1:4" ht="27.75" customHeight="1" x14ac:dyDescent="0.2">
      <c r="A100" s="201">
        <v>97</v>
      </c>
      <c r="B100" s="199" t="s">
        <v>483</v>
      </c>
      <c r="C100" s="200" t="s">
        <v>133</v>
      </c>
      <c r="D100" s="200" t="s">
        <v>133</v>
      </c>
    </row>
    <row r="101" spans="1:4" ht="27.75" customHeight="1" x14ac:dyDescent="0.2">
      <c r="A101" s="201">
        <v>98</v>
      </c>
      <c r="B101" s="199" t="s">
        <v>484</v>
      </c>
      <c r="C101" s="200" t="s">
        <v>133</v>
      </c>
      <c r="D101" s="200" t="s">
        <v>133</v>
      </c>
    </row>
    <row r="102" spans="1:4" ht="27.75" customHeight="1" x14ac:dyDescent="0.2">
      <c r="A102" s="201">
        <v>99</v>
      </c>
      <c r="B102" s="199" t="s">
        <v>485</v>
      </c>
      <c r="C102" s="200" t="s">
        <v>133</v>
      </c>
      <c r="D102" s="200" t="s">
        <v>133</v>
      </c>
    </row>
    <row r="103" spans="1:4" ht="27.75" customHeight="1" x14ac:dyDescent="0.2">
      <c r="A103" s="201">
        <v>100</v>
      </c>
      <c r="B103" s="199" t="s">
        <v>486</v>
      </c>
      <c r="C103" s="200" t="s">
        <v>133</v>
      </c>
      <c r="D103" s="200" t="s">
        <v>133</v>
      </c>
    </row>
    <row r="104" spans="1:4" ht="27.75" customHeight="1" x14ac:dyDescent="0.2">
      <c r="A104" s="201">
        <v>101</v>
      </c>
      <c r="B104" s="199" t="s">
        <v>487</v>
      </c>
      <c r="C104" s="200" t="s">
        <v>133</v>
      </c>
      <c r="D104" s="200" t="s">
        <v>133</v>
      </c>
    </row>
    <row r="105" spans="1:4" ht="27.75" customHeight="1" x14ac:dyDescent="0.2">
      <c r="A105" s="201">
        <v>102</v>
      </c>
      <c r="B105" s="199" t="s">
        <v>488</v>
      </c>
      <c r="C105" s="200" t="s">
        <v>133</v>
      </c>
      <c r="D105" s="200" t="s">
        <v>133</v>
      </c>
    </row>
    <row r="106" spans="1:4" ht="27.75" customHeight="1" x14ac:dyDescent="0.2">
      <c r="A106" s="201">
        <v>103</v>
      </c>
      <c r="B106" s="199" t="s">
        <v>489</v>
      </c>
      <c r="C106" s="200" t="s">
        <v>133</v>
      </c>
      <c r="D106" s="200" t="s">
        <v>133</v>
      </c>
    </row>
    <row r="107" spans="1:4" ht="27.75" customHeight="1" x14ac:dyDescent="0.2">
      <c r="A107" s="201">
        <v>104</v>
      </c>
      <c r="B107" s="199" t="s">
        <v>490</v>
      </c>
      <c r="C107" s="200" t="s">
        <v>133</v>
      </c>
      <c r="D107" s="200" t="s">
        <v>133</v>
      </c>
    </row>
    <row r="108" spans="1:4" ht="27.75" customHeight="1" x14ac:dyDescent="0.2">
      <c r="A108" s="201">
        <v>105</v>
      </c>
      <c r="B108" s="199" t="s">
        <v>491</v>
      </c>
      <c r="C108" s="200" t="s">
        <v>133</v>
      </c>
      <c r="D108" s="200" t="s">
        <v>133</v>
      </c>
    </row>
    <row r="109" spans="1:4" ht="27.75" customHeight="1" x14ac:dyDescent="0.2">
      <c r="A109" s="201">
        <v>106</v>
      </c>
      <c r="B109" s="199" t="s">
        <v>492</v>
      </c>
      <c r="C109" s="200" t="s">
        <v>133</v>
      </c>
      <c r="D109" s="200" t="s">
        <v>133</v>
      </c>
    </row>
    <row r="110" spans="1:4" ht="27.75" customHeight="1" x14ac:dyDescent="0.2">
      <c r="A110" s="201">
        <v>107</v>
      </c>
      <c r="B110" s="199" t="s">
        <v>493</v>
      </c>
      <c r="C110" s="200" t="s">
        <v>133</v>
      </c>
      <c r="D110" s="200" t="s">
        <v>133</v>
      </c>
    </row>
    <row r="111" spans="1:4" ht="27.75" customHeight="1" x14ac:dyDescent="0.2">
      <c r="A111" s="201">
        <v>108</v>
      </c>
      <c r="B111" s="199" t="s">
        <v>494</v>
      </c>
      <c r="C111" s="200" t="s">
        <v>133</v>
      </c>
      <c r="D111" s="200" t="s">
        <v>133</v>
      </c>
    </row>
    <row r="112" spans="1:4" ht="27.75" customHeight="1" x14ac:dyDescent="0.2">
      <c r="A112" s="201">
        <v>109</v>
      </c>
      <c r="B112" s="199" t="s">
        <v>495</v>
      </c>
      <c r="C112" s="200" t="s">
        <v>133</v>
      </c>
      <c r="D112" s="200">
        <v>1.4059999999999999</v>
      </c>
    </row>
    <row r="113" spans="1:4" ht="27.75" customHeight="1" x14ac:dyDescent="0.2">
      <c r="A113" s="201">
        <v>110</v>
      </c>
      <c r="B113" s="199" t="s">
        <v>496</v>
      </c>
      <c r="C113" s="200" t="s">
        <v>133</v>
      </c>
      <c r="D113" s="200">
        <v>1.4059999999999999</v>
      </c>
    </row>
    <row r="114" spans="1:4" ht="27.75" customHeight="1" x14ac:dyDescent="0.2">
      <c r="A114" s="201">
        <v>111</v>
      </c>
      <c r="B114" s="199" t="s">
        <v>497</v>
      </c>
      <c r="C114" s="200" t="s">
        <v>133</v>
      </c>
      <c r="D114" s="200">
        <v>1.4059999999999999</v>
      </c>
    </row>
    <row r="115" spans="1:4" ht="27.75" customHeight="1" x14ac:dyDescent="0.2">
      <c r="A115" s="201">
        <v>112</v>
      </c>
      <c r="B115" s="199" t="s">
        <v>498</v>
      </c>
      <c r="C115" s="200" t="s">
        <v>133</v>
      </c>
      <c r="D115" s="200">
        <v>1.4059999999999999</v>
      </c>
    </row>
    <row r="116" spans="1:4" ht="27.75" customHeight="1" x14ac:dyDescent="0.2">
      <c r="A116" s="201">
        <v>113</v>
      </c>
      <c r="B116" s="199" t="s">
        <v>499</v>
      </c>
      <c r="C116" s="200" t="s">
        <v>133</v>
      </c>
      <c r="D116" s="200">
        <v>1.4059999999999999</v>
      </c>
    </row>
    <row r="117" spans="1:4" ht="27.75" customHeight="1" x14ac:dyDescent="0.2">
      <c r="A117" s="201">
        <v>114</v>
      </c>
      <c r="B117" s="199" t="s">
        <v>500</v>
      </c>
      <c r="C117" s="200" t="s">
        <v>133</v>
      </c>
      <c r="D117" s="200">
        <v>1.4059999999999999</v>
      </c>
    </row>
    <row r="118" spans="1:4" ht="27.75" customHeight="1" x14ac:dyDescent="0.2">
      <c r="A118" s="201">
        <v>115</v>
      </c>
      <c r="B118" s="199" t="s">
        <v>501</v>
      </c>
      <c r="C118" s="200" t="s">
        <v>133</v>
      </c>
      <c r="D118" s="200" t="s">
        <v>133</v>
      </c>
    </row>
    <row r="119" spans="1:4" ht="27.75" customHeight="1" x14ac:dyDescent="0.2">
      <c r="A119" s="201">
        <v>116</v>
      </c>
      <c r="B119" s="199" t="s">
        <v>502</v>
      </c>
      <c r="C119" s="200" t="s">
        <v>133</v>
      </c>
      <c r="D119" s="200" t="s">
        <v>133</v>
      </c>
    </row>
    <row r="120" spans="1:4" ht="27.75" customHeight="1" x14ac:dyDescent="0.2">
      <c r="A120" s="201">
        <v>117</v>
      </c>
      <c r="B120" s="199" t="s">
        <v>503</v>
      </c>
      <c r="C120" s="200" t="s">
        <v>133</v>
      </c>
      <c r="D120" s="200" t="s">
        <v>133</v>
      </c>
    </row>
    <row r="121" spans="1:4" ht="27.75" customHeight="1" x14ac:dyDescent="0.2">
      <c r="A121" s="201">
        <v>118</v>
      </c>
      <c r="B121" s="199" t="s">
        <v>504</v>
      </c>
      <c r="C121" s="200" t="s">
        <v>133</v>
      </c>
      <c r="D121" s="200" t="s">
        <v>133</v>
      </c>
    </row>
    <row r="122" spans="1:4" ht="27.75" customHeight="1" x14ac:dyDescent="0.2">
      <c r="A122" s="201">
        <v>119</v>
      </c>
      <c r="B122" s="199" t="s">
        <v>505</v>
      </c>
      <c r="C122" s="200" t="s">
        <v>133</v>
      </c>
      <c r="D122" s="200" t="s">
        <v>133</v>
      </c>
    </row>
    <row r="123" spans="1:4" ht="27.75" customHeight="1" x14ac:dyDescent="0.2">
      <c r="A123" s="201">
        <v>120</v>
      </c>
      <c r="B123" s="199" t="s">
        <v>506</v>
      </c>
      <c r="C123" s="200" t="s">
        <v>133</v>
      </c>
      <c r="D123" s="200" t="s">
        <v>133</v>
      </c>
    </row>
    <row r="124" spans="1:4" ht="27.75" customHeight="1" x14ac:dyDescent="0.2">
      <c r="A124" s="201">
        <v>121</v>
      </c>
      <c r="B124" s="199" t="s">
        <v>507</v>
      </c>
      <c r="C124" s="200" t="s">
        <v>133</v>
      </c>
      <c r="D124" s="200" t="s">
        <v>133</v>
      </c>
    </row>
    <row r="125" spans="1:4" ht="27.75" customHeight="1" x14ac:dyDescent="0.2">
      <c r="A125" s="201">
        <v>122</v>
      </c>
      <c r="B125" s="199" t="s">
        <v>508</v>
      </c>
      <c r="C125" s="200" t="s">
        <v>133</v>
      </c>
      <c r="D125" s="200" t="s">
        <v>133</v>
      </c>
    </row>
    <row r="126" spans="1:4" ht="27.75" customHeight="1" x14ac:dyDescent="0.2">
      <c r="A126" s="201">
        <v>123</v>
      </c>
      <c r="B126" s="199" t="s">
        <v>509</v>
      </c>
      <c r="C126" s="200" t="s">
        <v>133</v>
      </c>
      <c r="D126" s="200" t="s">
        <v>133</v>
      </c>
    </row>
    <row r="127" spans="1:4" ht="27.75" customHeight="1" x14ac:dyDescent="0.2">
      <c r="A127" s="201">
        <v>124</v>
      </c>
      <c r="B127" s="199" t="s">
        <v>510</v>
      </c>
      <c r="C127" s="200" t="s">
        <v>133</v>
      </c>
      <c r="D127" s="200" t="s">
        <v>133</v>
      </c>
    </row>
    <row r="128" spans="1:4" ht="27.75" customHeight="1" x14ac:dyDescent="0.2">
      <c r="A128" s="201">
        <v>125</v>
      </c>
      <c r="B128" s="199" t="s">
        <v>511</v>
      </c>
      <c r="C128" s="200" t="s">
        <v>133</v>
      </c>
      <c r="D128" s="200" t="s">
        <v>133</v>
      </c>
    </row>
    <row r="129" spans="1:4" ht="27.75" customHeight="1" x14ac:dyDescent="0.2">
      <c r="A129" s="201">
        <v>126</v>
      </c>
      <c r="B129" s="199" t="s">
        <v>512</v>
      </c>
      <c r="C129" s="200" t="s">
        <v>133</v>
      </c>
      <c r="D129" s="200" t="s">
        <v>133</v>
      </c>
    </row>
    <row r="130" spans="1:4" ht="27.75" customHeight="1" x14ac:dyDescent="0.2">
      <c r="A130" s="201">
        <v>127</v>
      </c>
      <c r="B130" s="199" t="s">
        <v>513</v>
      </c>
      <c r="C130" s="200" t="s">
        <v>133</v>
      </c>
      <c r="D130" s="200" t="s">
        <v>133</v>
      </c>
    </row>
    <row r="131" spans="1:4" ht="27.75" customHeight="1" x14ac:dyDescent="0.2">
      <c r="A131" s="201">
        <v>128</v>
      </c>
      <c r="B131" s="199" t="s">
        <v>514</v>
      </c>
      <c r="C131" s="200" t="s">
        <v>133</v>
      </c>
      <c r="D131" s="200" t="s">
        <v>133</v>
      </c>
    </row>
    <row r="132" spans="1:4" ht="27.75" customHeight="1" x14ac:dyDescent="0.2">
      <c r="A132" s="201">
        <v>129</v>
      </c>
      <c r="B132" s="199" t="s">
        <v>515</v>
      </c>
      <c r="C132" s="200" t="s">
        <v>133</v>
      </c>
      <c r="D132" s="200" t="s">
        <v>133</v>
      </c>
    </row>
    <row r="133" spans="1:4" ht="27.75" customHeight="1" x14ac:dyDescent="0.2">
      <c r="A133" s="201">
        <v>130</v>
      </c>
      <c r="B133" s="199" t="s">
        <v>516</v>
      </c>
      <c r="C133" s="200" t="s">
        <v>133</v>
      </c>
      <c r="D133" s="200" t="s">
        <v>133</v>
      </c>
    </row>
    <row r="134" spans="1:4" ht="27.75" customHeight="1" x14ac:dyDescent="0.2">
      <c r="A134" s="201">
        <v>131</v>
      </c>
      <c r="B134" s="199" t="s">
        <v>517</v>
      </c>
      <c r="C134" s="200" t="s">
        <v>133</v>
      </c>
      <c r="D134" s="200" t="s">
        <v>133</v>
      </c>
    </row>
    <row r="135" spans="1:4" ht="27.75" customHeight="1" x14ac:dyDescent="0.2">
      <c r="A135" s="201">
        <v>132</v>
      </c>
      <c r="B135" s="199" t="s">
        <v>518</v>
      </c>
      <c r="C135" s="200" t="s">
        <v>133</v>
      </c>
      <c r="D135" s="200" t="s">
        <v>133</v>
      </c>
    </row>
    <row r="136" spans="1:4" ht="27.75" customHeight="1" x14ac:dyDescent="0.2">
      <c r="A136" s="201">
        <v>133</v>
      </c>
      <c r="B136" s="199" t="s">
        <v>519</v>
      </c>
      <c r="C136" s="200" t="s">
        <v>133</v>
      </c>
      <c r="D136" s="200" t="s">
        <v>133</v>
      </c>
    </row>
    <row r="137" spans="1:4" ht="27.75" customHeight="1" x14ac:dyDescent="0.2">
      <c r="A137" s="201">
        <v>134</v>
      </c>
      <c r="B137" s="199" t="s">
        <v>520</v>
      </c>
      <c r="C137" s="200" t="s">
        <v>133</v>
      </c>
      <c r="D137" s="200" t="s">
        <v>133</v>
      </c>
    </row>
    <row r="138" spans="1:4" ht="27.75" customHeight="1" x14ac:dyDescent="0.2">
      <c r="A138" s="201">
        <v>135</v>
      </c>
      <c r="B138" s="199" t="s">
        <v>521</v>
      </c>
      <c r="C138" s="200" t="s">
        <v>133</v>
      </c>
      <c r="D138" s="200" t="s">
        <v>133</v>
      </c>
    </row>
    <row r="139" spans="1:4" ht="27.75" customHeight="1" x14ac:dyDescent="0.2">
      <c r="A139" s="201">
        <v>137</v>
      </c>
      <c r="B139" s="199" t="s">
        <v>522</v>
      </c>
      <c r="C139" s="200" t="s">
        <v>133</v>
      </c>
      <c r="D139" s="200" t="s">
        <v>133</v>
      </c>
    </row>
    <row r="140" spans="1:4" ht="27.75" customHeight="1" x14ac:dyDescent="0.2">
      <c r="A140" s="201">
        <v>138</v>
      </c>
      <c r="B140" s="199" t="s">
        <v>523</v>
      </c>
      <c r="C140" s="200" t="s">
        <v>133</v>
      </c>
      <c r="D140" s="200" t="s">
        <v>133</v>
      </c>
    </row>
    <row r="141" spans="1:4" ht="27.75" customHeight="1" x14ac:dyDescent="0.2">
      <c r="A141" s="201">
        <v>139</v>
      </c>
      <c r="B141" s="199" t="s">
        <v>524</v>
      </c>
      <c r="C141" s="200" t="s">
        <v>133</v>
      </c>
      <c r="D141" s="200" t="s">
        <v>133</v>
      </c>
    </row>
    <row r="142" spans="1:4" ht="27.75" customHeight="1" x14ac:dyDescent="0.2">
      <c r="A142" s="201">
        <v>140</v>
      </c>
      <c r="B142" s="199" t="s">
        <v>525</v>
      </c>
      <c r="C142" s="200" t="s">
        <v>133</v>
      </c>
      <c r="D142" s="200" t="s">
        <v>133</v>
      </c>
    </row>
    <row r="143" spans="1:4" ht="27.75" customHeight="1" x14ac:dyDescent="0.2">
      <c r="A143" s="201">
        <v>141</v>
      </c>
      <c r="B143" s="199" t="s">
        <v>526</v>
      </c>
      <c r="C143" s="200" t="s">
        <v>133</v>
      </c>
      <c r="D143" s="200" t="s">
        <v>133</v>
      </c>
    </row>
    <row r="144" spans="1:4" ht="27.75" customHeight="1" x14ac:dyDescent="0.2">
      <c r="A144" s="201">
        <v>142</v>
      </c>
      <c r="B144" s="199" t="s">
        <v>527</v>
      </c>
      <c r="C144" s="200" t="s">
        <v>133</v>
      </c>
      <c r="D144" s="200" t="s">
        <v>133</v>
      </c>
    </row>
    <row r="145" spans="1:4" ht="27.75" customHeight="1" x14ac:dyDescent="0.2">
      <c r="A145" s="201">
        <v>143</v>
      </c>
      <c r="B145" s="199" t="s">
        <v>528</v>
      </c>
      <c r="C145" s="200" t="s">
        <v>133</v>
      </c>
      <c r="D145" s="200" t="s">
        <v>133</v>
      </c>
    </row>
    <row r="146" spans="1:4" ht="27.75" customHeight="1" x14ac:dyDescent="0.2">
      <c r="A146" s="201">
        <v>144</v>
      </c>
      <c r="B146" s="199" t="s">
        <v>529</v>
      </c>
      <c r="C146" s="200" t="s">
        <v>133</v>
      </c>
      <c r="D146" s="200" t="s">
        <v>133</v>
      </c>
    </row>
    <row r="147" spans="1:4" ht="27.75" customHeight="1" x14ac:dyDescent="0.2">
      <c r="A147" s="201">
        <v>145</v>
      </c>
      <c r="B147" s="199" t="s">
        <v>530</v>
      </c>
      <c r="C147" s="200" t="s">
        <v>133</v>
      </c>
      <c r="D147" s="200" t="s">
        <v>133</v>
      </c>
    </row>
    <row r="148" spans="1:4" ht="27.75" customHeight="1" x14ac:dyDescent="0.2">
      <c r="A148" s="201">
        <v>146</v>
      </c>
      <c r="B148" s="199" t="s">
        <v>531</v>
      </c>
      <c r="C148" s="200" t="s">
        <v>133</v>
      </c>
      <c r="D148" s="200" t="s">
        <v>133</v>
      </c>
    </row>
    <row r="149" spans="1:4" ht="27.75" customHeight="1" x14ac:dyDescent="0.2">
      <c r="A149" s="201">
        <v>147</v>
      </c>
      <c r="B149" s="199" t="s">
        <v>532</v>
      </c>
      <c r="C149" s="200" t="s">
        <v>133</v>
      </c>
      <c r="D149" s="200" t="s">
        <v>133</v>
      </c>
    </row>
    <row r="150" spans="1:4" ht="27.75" customHeight="1" x14ac:dyDescent="0.2">
      <c r="A150" s="201">
        <v>148</v>
      </c>
      <c r="B150" s="199" t="s">
        <v>533</v>
      </c>
      <c r="C150" s="200" t="s">
        <v>133</v>
      </c>
      <c r="D150" s="200" t="s">
        <v>133</v>
      </c>
    </row>
    <row r="151" spans="1:4" ht="27.75" customHeight="1" x14ac:dyDescent="0.2">
      <c r="A151" s="201">
        <v>149</v>
      </c>
      <c r="B151" s="199" t="s">
        <v>534</v>
      </c>
      <c r="C151" s="200" t="s">
        <v>133</v>
      </c>
      <c r="D151" s="200" t="s">
        <v>133</v>
      </c>
    </row>
    <row r="152" spans="1:4" ht="27.75" customHeight="1" x14ac:dyDescent="0.2">
      <c r="A152" s="201">
        <v>150</v>
      </c>
      <c r="B152" s="199" t="s">
        <v>535</v>
      </c>
      <c r="C152" s="200" t="s">
        <v>133</v>
      </c>
      <c r="D152" s="200" t="s">
        <v>133</v>
      </c>
    </row>
    <row r="153" spans="1:4" ht="27.75" customHeight="1" x14ac:dyDescent="0.2">
      <c r="A153" s="201">
        <v>151</v>
      </c>
      <c r="B153" s="199" t="s">
        <v>536</v>
      </c>
      <c r="C153" s="200" t="s">
        <v>133</v>
      </c>
      <c r="D153" s="200" t="s">
        <v>133</v>
      </c>
    </row>
    <row r="154" spans="1:4" ht="27.75" customHeight="1" x14ac:dyDescent="0.2">
      <c r="A154" s="201">
        <v>152</v>
      </c>
      <c r="B154" s="199" t="s">
        <v>537</v>
      </c>
      <c r="C154" s="200" t="s">
        <v>133</v>
      </c>
      <c r="D154" s="200" t="s">
        <v>133</v>
      </c>
    </row>
    <row r="155" spans="1:4" ht="27.75" customHeight="1" x14ac:dyDescent="0.2">
      <c r="A155" s="201">
        <v>153</v>
      </c>
      <c r="B155" s="199" t="s">
        <v>538</v>
      </c>
      <c r="C155" s="200" t="s">
        <v>133</v>
      </c>
      <c r="D155" s="200" t="s">
        <v>133</v>
      </c>
    </row>
    <row r="156" spans="1:4" ht="27.75" customHeight="1" x14ac:dyDescent="0.2">
      <c r="A156" s="201">
        <v>154</v>
      </c>
      <c r="B156" s="199" t="s">
        <v>539</v>
      </c>
      <c r="C156" s="200" t="s">
        <v>133</v>
      </c>
      <c r="D156" s="200" t="s">
        <v>133</v>
      </c>
    </row>
    <row r="157" spans="1:4" ht="27.75" customHeight="1" x14ac:dyDescent="0.2">
      <c r="A157" s="201">
        <v>155</v>
      </c>
      <c r="B157" s="199" t="s">
        <v>540</v>
      </c>
      <c r="C157" s="200" t="s">
        <v>133</v>
      </c>
      <c r="D157" s="200" t="s">
        <v>133</v>
      </c>
    </row>
    <row r="158" spans="1:4" ht="27.75" customHeight="1" x14ac:dyDescent="0.2">
      <c r="A158" s="201">
        <v>157</v>
      </c>
      <c r="B158" s="199" t="s">
        <v>541</v>
      </c>
      <c r="C158" s="200" t="s">
        <v>133</v>
      </c>
      <c r="D158" s="200" t="s">
        <v>133</v>
      </c>
    </row>
    <row r="159" spans="1:4" ht="27.75" customHeight="1" x14ac:dyDescent="0.2">
      <c r="A159" s="201">
        <v>158</v>
      </c>
      <c r="B159" s="199" t="s">
        <v>542</v>
      </c>
      <c r="C159" s="200" t="s">
        <v>133</v>
      </c>
      <c r="D159" s="200" t="s">
        <v>133</v>
      </c>
    </row>
    <row r="160" spans="1:4" ht="27.75" customHeight="1" x14ac:dyDescent="0.2">
      <c r="A160" s="201">
        <v>159</v>
      </c>
      <c r="B160" s="199" t="s">
        <v>543</v>
      </c>
      <c r="C160" s="200" t="s">
        <v>133</v>
      </c>
      <c r="D160" s="200" t="s">
        <v>133</v>
      </c>
    </row>
    <row r="161" spans="1:4" ht="27.75" customHeight="1" x14ac:dyDescent="0.2">
      <c r="A161" s="201">
        <v>160</v>
      </c>
      <c r="B161" s="199" t="s">
        <v>544</v>
      </c>
      <c r="C161" s="200" t="s">
        <v>133</v>
      </c>
      <c r="D161" s="200" t="s">
        <v>133</v>
      </c>
    </row>
    <row r="162" spans="1:4" ht="27.75" customHeight="1" x14ac:dyDescent="0.2">
      <c r="A162" s="201">
        <v>161</v>
      </c>
      <c r="B162" s="199" t="s">
        <v>545</v>
      </c>
      <c r="C162" s="200" t="s">
        <v>133</v>
      </c>
      <c r="D162" s="200" t="s">
        <v>133</v>
      </c>
    </row>
    <row r="163" spans="1:4" ht="27.75" customHeight="1" x14ac:dyDescent="0.2">
      <c r="A163" s="201">
        <v>162</v>
      </c>
      <c r="B163" s="199" t="s">
        <v>546</v>
      </c>
      <c r="C163" s="200" t="s">
        <v>133</v>
      </c>
      <c r="D163" s="200" t="s">
        <v>133</v>
      </c>
    </row>
    <row r="164" spans="1:4" ht="27.75" customHeight="1" x14ac:dyDescent="0.2">
      <c r="A164" s="201">
        <v>163</v>
      </c>
      <c r="B164" s="199" t="s">
        <v>547</v>
      </c>
      <c r="C164" s="200" t="s">
        <v>133</v>
      </c>
      <c r="D164" s="200" t="s">
        <v>133</v>
      </c>
    </row>
    <row r="165" spans="1:4" ht="27.75" customHeight="1" x14ac:dyDescent="0.2">
      <c r="A165" s="201">
        <v>164</v>
      </c>
      <c r="B165" s="199" t="s">
        <v>548</v>
      </c>
      <c r="C165" s="200" t="s">
        <v>133</v>
      </c>
      <c r="D165" s="200" t="s">
        <v>133</v>
      </c>
    </row>
    <row r="166" spans="1:4" ht="27.75" customHeight="1" x14ac:dyDescent="0.2">
      <c r="A166" s="201">
        <v>165</v>
      </c>
      <c r="B166" s="199" t="s">
        <v>549</v>
      </c>
      <c r="C166" s="200" t="s">
        <v>133</v>
      </c>
      <c r="D166" s="200" t="s">
        <v>133</v>
      </c>
    </row>
    <row r="167" spans="1:4" ht="27.75" customHeight="1" x14ac:dyDescent="0.2">
      <c r="A167" s="201">
        <v>166</v>
      </c>
      <c r="B167" s="199" t="s">
        <v>550</v>
      </c>
      <c r="C167" s="200" t="s">
        <v>133</v>
      </c>
      <c r="D167" s="200" t="s">
        <v>133</v>
      </c>
    </row>
    <row r="168" spans="1:4" ht="27.75" customHeight="1" x14ac:dyDescent="0.2">
      <c r="A168" s="201">
        <v>167</v>
      </c>
      <c r="B168" s="199" t="s">
        <v>551</v>
      </c>
      <c r="C168" s="200" t="s">
        <v>133</v>
      </c>
      <c r="D168" s="200" t="s">
        <v>133</v>
      </c>
    </row>
    <row r="169" spans="1:4" ht="27.75" customHeight="1" x14ac:dyDescent="0.2">
      <c r="A169" s="201">
        <v>168</v>
      </c>
      <c r="B169" s="199" t="s">
        <v>552</v>
      </c>
      <c r="C169" s="200" t="s">
        <v>133</v>
      </c>
      <c r="D169" s="200" t="s">
        <v>133</v>
      </c>
    </row>
    <row r="170" spans="1:4" ht="27.75" customHeight="1" x14ac:dyDescent="0.2">
      <c r="A170" s="201">
        <v>169</v>
      </c>
      <c r="B170" s="199" t="s">
        <v>553</v>
      </c>
      <c r="C170" s="200" t="s">
        <v>133</v>
      </c>
      <c r="D170" s="200" t="s">
        <v>133</v>
      </c>
    </row>
    <row r="171" spans="1:4" ht="27.75" customHeight="1" x14ac:dyDescent="0.2">
      <c r="A171" s="201">
        <v>170</v>
      </c>
      <c r="B171" s="199" t="s">
        <v>554</v>
      </c>
      <c r="C171" s="200" t="s">
        <v>133</v>
      </c>
      <c r="D171" s="200" t="s">
        <v>133</v>
      </c>
    </row>
    <row r="172" spans="1:4" ht="27.75" customHeight="1" x14ac:dyDescent="0.2">
      <c r="A172" s="201">
        <v>171</v>
      </c>
      <c r="B172" s="199" t="s">
        <v>555</v>
      </c>
      <c r="C172" s="200" t="s">
        <v>133</v>
      </c>
      <c r="D172" s="200" t="s">
        <v>133</v>
      </c>
    </row>
    <row r="173" spans="1:4" ht="27.75" customHeight="1" x14ac:dyDescent="0.2">
      <c r="A173" s="201">
        <v>172</v>
      </c>
      <c r="B173" s="199" t="s">
        <v>556</v>
      </c>
      <c r="C173" s="200" t="s">
        <v>133</v>
      </c>
      <c r="D173" s="200" t="s">
        <v>133</v>
      </c>
    </row>
    <row r="174" spans="1:4" ht="27.75" customHeight="1" x14ac:dyDescent="0.2">
      <c r="A174" s="201">
        <v>174</v>
      </c>
      <c r="B174" s="199" t="s">
        <v>557</v>
      </c>
      <c r="C174" s="200" t="s">
        <v>133</v>
      </c>
      <c r="D174" s="200" t="s">
        <v>133</v>
      </c>
    </row>
    <row r="175" spans="1:4" ht="27.75" customHeight="1" x14ac:dyDescent="0.2">
      <c r="A175" s="201">
        <v>175</v>
      </c>
      <c r="B175" s="199" t="s">
        <v>558</v>
      </c>
      <c r="C175" s="200" t="s">
        <v>133</v>
      </c>
      <c r="D175" s="200" t="s">
        <v>133</v>
      </c>
    </row>
    <row r="176" spans="1:4" ht="27.75" customHeight="1" x14ac:dyDescent="0.2">
      <c r="A176" s="201">
        <v>176</v>
      </c>
      <c r="B176" s="199" t="s">
        <v>559</v>
      </c>
      <c r="C176" s="200" t="s">
        <v>133</v>
      </c>
      <c r="D176" s="200" t="s">
        <v>133</v>
      </c>
    </row>
    <row r="177" spans="1:4" ht="27.75" customHeight="1" x14ac:dyDescent="0.2">
      <c r="A177" s="201">
        <v>177</v>
      </c>
      <c r="B177" s="199" t="s">
        <v>560</v>
      </c>
      <c r="C177" s="200" t="s">
        <v>133</v>
      </c>
      <c r="D177" s="200" t="s">
        <v>133</v>
      </c>
    </row>
    <row r="178" spans="1:4" ht="27.75" customHeight="1" x14ac:dyDescent="0.2">
      <c r="A178" s="201">
        <v>178</v>
      </c>
      <c r="B178" s="199" t="s">
        <v>561</v>
      </c>
      <c r="C178" s="200" t="s">
        <v>133</v>
      </c>
      <c r="D178" s="200" t="s">
        <v>133</v>
      </c>
    </row>
    <row r="179" spans="1:4" ht="27.75" customHeight="1" x14ac:dyDescent="0.2">
      <c r="A179" s="201">
        <v>179</v>
      </c>
      <c r="B179" s="199" t="s">
        <v>562</v>
      </c>
      <c r="C179" s="200" t="s">
        <v>133</v>
      </c>
      <c r="D179" s="200" t="s">
        <v>133</v>
      </c>
    </row>
    <row r="180" spans="1:4" ht="27.75" customHeight="1" x14ac:dyDescent="0.2">
      <c r="A180" s="201">
        <v>180</v>
      </c>
      <c r="B180" s="199" t="s">
        <v>563</v>
      </c>
      <c r="C180" s="200" t="s">
        <v>133</v>
      </c>
      <c r="D180" s="200" t="s">
        <v>133</v>
      </c>
    </row>
    <row r="181" spans="1:4" ht="27.75" customHeight="1" x14ac:dyDescent="0.2">
      <c r="A181" s="201">
        <v>181</v>
      </c>
      <c r="B181" s="199" t="s">
        <v>564</v>
      </c>
      <c r="C181" s="200" t="s">
        <v>133</v>
      </c>
      <c r="D181" s="200" t="s">
        <v>133</v>
      </c>
    </row>
    <row r="182" spans="1:4" ht="27.75" customHeight="1" x14ac:dyDescent="0.2">
      <c r="A182" s="201">
        <v>182</v>
      </c>
      <c r="B182" s="199" t="s">
        <v>565</v>
      </c>
      <c r="C182" s="200" t="s">
        <v>133</v>
      </c>
      <c r="D182" s="200" t="s">
        <v>133</v>
      </c>
    </row>
    <row r="183" spans="1:4" ht="27.75" customHeight="1" x14ac:dyDescent="0.2">
      <c r="A183" s="201">
        <v>183</v>
      </c>
      <c r="B183" s="199" t="s">
        <v>566</v>
      </c>
      <c r="C183" s="200" t="s">
        <v>133</v>
      </c>
      <c r="D183" s="200" t="s">
        <v>133</v>
      </c>
    </row>
    <row r="184" spans="1:4" ht="27.75" customHeight="1" x14ac:dyDescent="0.2">
      <c r="A184" s="201">
        <v>184</v>
      </c>
      <c r="B184" s="199" t="s">
        <v>567</v>
      </c>
      <c r="C184" s="200" t="s">
        <v>133</v>
      </c>
      <c r="D184" s="200" t="s">
        <v>133</v>
      </c>
    </row>
    <row r="185" spans="1:4" ht="27.75" customHeight="1" x14ac:dyDescent="0.2">
      <c r="A185" s="201">
        <v>185</v>
      </c>
      <c r="B185" s="199" t="s">
        <v>568</v>
      </c>
      <c r="C185" s="200" t="s">
        <v>133</v>
      </c>
      <c r="D185" s="200" t="s">
        <v>133</v>
      </c>
    </row>
    <row r="186" spans="1:4" ht="27.75" customHeight="1" x14ac:dyDescent="0.2">
      <c r="A186" s="201">
        <v>186</v>
      </c>
      <c r="B186" s="199" t="s">
        <v>569</v>
      </c>
      <c r="C186" s="200" t="s">
        <v>133</v>
      </c>
      <c r="D186" s="200" t="s">
        <v>133</v>
      </c>
    </row>
    <row r="187" spans="1:4" ht="27.75" customHeight="1" x14ac:dyDescent="0.2">
      <c r="A187" s="201">
        <v>187</v>
      </c>
      <c r="B187" s="199" t="s">
        <v>570</v>
      </c>
      <c r="C187" s="200" t="s">
        <v>133</v>
      </c>
      <c r="D187" s="200" t="s">
        <v>133</v>
      </c>
    </row>
    <row r="188" spans="1:4" ht="27.75" customHeight="1" x14ac:dyDescent="0.2">
      <c r="A188" s="201">
        <v>188</v>
      </c>
      <c r="B188" s="199" t="s">
        <v>571</v>
      </c>
      <c r="C188" s="200" t="s">
        <v>133</v>
      </c>
      <c r="D188" s="200" t="s">
        <v>133</v>
      </c>
    </row>
    <row r="189" spans="1:4" ht="27.75" customHeight="1" x14ac:dyDescent="0.2">
      <c r="A189" s="201">
        <v>189</v>
      </c>
      <c r="B189" s="199" t="s">
        <v>572</v>
      </c>
      <c r="C189" s="200" t="s">
        <v>133</v>
      </c>
      <c r="D189" s="200" t="s">
        <v>133</v>
      </c>
    </row>
    <row r="190" spans="1:4" ht="27.75" customHeight="1" x14ac:dyDescent="0.2">
      <c r="A190" s="201">
        <v>190</v>
      </c>
      <c r="B190" s="199" t="s">
        <v>573</v>
      </c>
      <c r="C190" s="200" t="s">
        <v>133</v>
      </c>
      <c r="D190" s="200" t="s">
        <v>133</v>
      </c>
    </row>
    <row r="191" spans="1:4" ht="27.75" customHeight="1" x14ac:dyDescent="0.2">
      <c r="A191" s="201">
        <v>191</v>
      </c>
      <c r="B191" s="199" t="s">
        <v>574</v>
      </c>
      <c r="C191" s="200" t="s">
        <v>133</v>
      </c>
      <c r="D191" s="200" t="s">
        <v>133</v>
      </c>
    </row>
    <row r="192" spans="1:4" ht="27.75" customHeight="1" x14ac:dyDescent="0.2">
      <c r="A192" s="201">
        <v>192</v>
      </c>
      <c r="B192" s="199" t="s">
        <v>575</v>
      </c>
      <c r="C192" s="200" t="s">
        <v>133</v>
      </c>
      <c r="D192" s="200" t="s">
        <v>133</v>
      </c>
    </row>
    <row r="193" spans="1:4" ht="27.75" customHeight="1" x14ac:dyDescent="0.2">
      <c r="A193" s="201">
        <v>193</v>
      </c>
      <c r="B193" s="199" t="s">
        <v>576</v>
      </c>
      <c r="C193" s="200" t="s">
        <v>133</v>
      </c>
      <c r="D193" s="200" t="s">
        <v>133</v>
      </c>
    </row>
    <row r="194" spans="1:4" ht="27.75" customHeight="1" x14ac:dyDescent="0.2">
      <c r="A194" s="201">
        <v>194</v>
      </c>
      <c r="B194" s="199" t="s">
        <v>577</v>
      </c>
      <c r="C194" s="200" t="s">
        <v>133</v>
      </c>
      <c r="D194" s="200" t="s">
        <v>133</v>
      </c>
    </row>
    <row r="195" spans="1:4" ht="27.75" customHeight="1" x14ac:dyDescent="0.2">
      <c r="A195" s="201">
        <v>195</v>
      </c>
      <c r="B195" s="199" t="s">
        <v>578</v>
      </c>
      <c r="C195" s="200" t="s">
        <v>133</v>
      </c>
      <c r="D195" s="200" t="s">
        <v>133</v>
      </c>
    </row>
    <row r="196" spans="1:4" ht="27.75" customHeight="1" x14ac:dyDescent="0.2">
      <c r="A196" s="201">
        <v>196</v>
      </c>
      <c r="B196" s="199" t="s">
        <v>579</v>
      </c>
      <c r="C196" s="200" t="s">
        <v>133</v>
      </c>
      <c r="D196" s="200" t="s">
        <v>133</v>
      </c>
    </row>
    <row r="197" spans="1:4" ht="27.75" customHeight="1" x14ac:dyDescent="0.2">
      <c r="A197" s="201">
        <v>197</v>
      </c>
      <c r="B197" s="199" t="s">
        <v>580</v>
      </c>
      <c r="C197" s="200" t="s">
        <v>133</v>
      </c>
      <c r="D197" s="200" t="s">
        <v>133</v>
      </c>
    </row>
    <row r="198" spans="1:4" ht="27.75" customHeight="1" x14ac:dyDescent="0.2">
      <c r="A198" s="201">
        <v>198</v>
      </c>
      <c r="B198" s="199" t="s">
        <v>581</v>
      </c>
      <c r="C198" s="200" t="s">
        <v>133</v>
      </c>
      <c r="D198" s="200" t="s">
        <v>133</v>
      </c>
    </row>
    <row r="199" spans="1:4" ht="27.75" customHeight="1" x14ac:dyDescent="0.2">
      <c r="A199" s="201">
        <v>199</v>
      </c>
      <c r="B199" s="199" t="s">
        <v>582</v>
      </c>
      <c r="C199" s="200" t="s">
        <v>133</v>
      </c>
      <c r="D199" s="200" t="s">
        <v>133</v>
      </c>
    </row>
    <row r="200" spans="1:4" ht="27.75" customHeight="1" x14ac:dyDescent="0.2">
      <c r="A200" s="201">
        <v>200</v>
      </c>
      <c r="B200" s="199" t="s">
        <v>583</v>
      </c>
      <c r="C200" s="200" t="s">
        <v>133</v>
      </c>
      <c r="D200" s="200" t="s">
        <v>133</v>
      </c>
    </row>
    <row r="201" spans="1:4" ht="27.75" customHeight="1" x14ac:dyDescent="0.2">
      <c r="A201" s="201">
        <v>201</v>
      </c>
      <c r="B201" s="199" t="s">
        <v>584</v>
      </c>
      <c r="C201" s="200" t="s">
        <v>133</v>
      </c>
      <c r="D201" s="200" t="s">
        <v>133</v>
      </c>
    </row>
    <row r="202" spans="1:4" ht="27.75" customHeight="1" x14ac:dyDescent="0.2">
      <c r="A202" s="201">
        <v>203</v>
      </c>
      <c r="B202" s="199" t="s">
        <v>585</v>
      </c>
      <c r="C202" s="200" t="s">
        <v>133</v>
      </c>
      <c r="D202" s="200" t="s">
        <v>133</v>
      </c>
    </row>
    <row r="203" spans="1:4" ht="27.75" customHeight="1" x14ac:dyDescent="0.2">
      <c r="A203" s="201">
        <v>204</v>
      </c>
      <c r="B203" s="199" t="s">
        <v>586</v>
      </c>
      <c r="C203" s="200" t="s">
        <v>133</v>
      </c>
      <c r="D203" s="200" t="s">
        <v>133</v>
      </c>
    </row>
    <row r="204" spans="1:4" ht="27.75" customHeight="1" x14ac:dyDescent="0.2">
      <c r="A204" s="201">
        <v>205</v>
      </c>
      <c r="B204" s="199" t="s">
        <v>587</v>
      </c>
      <c r="C204" s="200" t="s">
        <v>133</v>
      </c>
      <c r="D204" s="200" t="s">
        <v>133</v>
      </c>
    </row>
    <row r="205" spans="1:4" ht="27.75" customHeight="1" x14ac:dyDescent="0.2">
      <c r="A205" s="201">
        <v>206</v>
      </c>
      <c r="B205" s="199" t="s">
        <v>588</v>
      </c>
      <c r="C205" s="200" t="s">
        <v>133</v>
      </c>
      <c r="D205" s="200" t="s">
        <v>133</v>
      </c>
    </row>
    <row r="206" spans="1:4" ht="27.75" customHeight="1" x14ac:dyDescent="0.2">
      <c r="A206" s="201">
        <v>207</v>
      </c>
      <c r="B206" s="199" t="s">
        <v>589</v>
      </c>
      <c r="C206" s="200" t="s">
        <v>133</v>
      </c>
      <c r="D206" s="200" t="s">
        <v>133</v>
      </c>
    </row>
    <row r="207" spans="1:4" ht="27.75" customHeight="1" x14ac:dyDescent="0.2">
      <c r="A207" s="201">
        <v>208</v>
      </c>
      <c r="B207" s="199" t="s">
        <v>590</v>
      </c>
      <c r="C207" s="200" t="s">
        <v>133</v>
      </c>
      <c r="D207" s="200" t="s">
        <v>133</v>
      </c>
    </row>
    <row r="208" spans="1:4" ht="27.75" customHeight="1" x14ac:dyDescent="0.2">
      <c r="A208" s="201">
        <v>209</v>
      </c>
      <c r="B208" s="199" t="s">
        <v>591</v>
      </c>
      <c r="C208" s="200" t="s">
        <v>133</v>
      </c>
      <c r="D208" s="200" t="s">
        <v>133</v>
      </c>
    </row>
    <row r="209" spans="1:4" ht="27.75" customHeight="1" x14ac:dyDescent="0.2">
      <c r="A209" s="201">
        <v>210</v>
      </c>
      <c r="B209" s="199" t="s">
        <v>592</v>
      </c>
      <c r="C209" s="200" t="s">
        <v>133</v>
      </c>
      <c r="D209" s="200" t="s">
        <v>133</v>
      </c>
    </row>
    <row r="210" spans="1:4" ht="27.75" customHeight="1" x14ac:dyDescent="0.2">
      <c r="A210" s="201">
        <v>211</v>
      </c>
      <c r="B210" s="199" t="s">
        <v>593</v>
      </c>
      <c r="C210" s="200" t="s">
        <v>133</v>
      </c>
      <c r="D210" s="200" t="s">
        <v>133</v>
      </c>
    </row>
    <row r="211" spans="1:4" ht="27.75" customHeight="1" x14ac:dyDescent="0.2">
      <c r="A211" s="201">
        <v>212</v>
      </c>
      <c r="B211" s="199" t="s">
        <v>594</v>
      </c>
      <c r="C211" s="200" t="s">
        <v>133</v>
      </c>
      <c r="D211" s="200" t="s">
        <v>133</v>
      </c>
    </row>
    <row r="212" spans="1:4" ht="27.75" customHeight="1" x14ac:dyDescent="0.2">
      <c r="A212" s="201">
        <v>213</v>
      </c>
      <c r="B212" s="199" t="s">
        <v>595</v>
      </c>
      <c r="C212" s="200">
        <v>13.013999999999999</v>
      </c>
      <c r="D212" s="200" t="s">
        <v>133</v>
      </c>
    </row>
    <row r="213" spans="1:4" ht="27.75" customHeight="1" x14ac:dyDescent="0.2">
      <c r="A213" s="201">
        <v>214</v>
      </c>
      <c r="B213" s="199" t="s">
        <v>596</v>
      </c>
      <c r="C213" s="200" t="s">
        <v>133</v>
      </c>
      <c r="D213" s="200" t="s">
        <v>133</v>
      </c>
    </row>
    <row r="214" spans="1:4" ht="27.75" customHeight="1" x14ac:dyDescent="0.2">
      <c r="A214" s="201">
        <v>215</v>
      </c>
      <c r="B214" s="199" t="s">
        <v>597</v>
      </c>
      <c r="C214" s="200" t="s">
        <v>133</v>
      </c>
      <c r="D214" s="200" t="s">
        <v>133</v>
      </c>
    </row>
    <row r="215" spans="1:4" ht="27.75" customHeight="1" x14ac:dyDescent="0.2">
      <c r="A215" s="201">
        <v>216</v>
      </c>
      <c r="B215" s="199" t="s">
        <v>598</v>
      </c>
      <c r="C215" s="200" t="s">
        <v>133</v>
      </c>
      <c r="D215" s="200" t="s">
        <v>133</v>
      </c>
    </row>
    <row r="216" spans="1:4" ht="27.75" customHeight="1" x14ac:dyDescent="0.2">
      <c r="A216" s="201">
        <v>217</v>
      </c>
      <c r="B216" s="199" t="s">
        <v>599</v>
      </c>
      <c r="C216" s="200" t="s">
        <v>133</v>
      </c>
      <c r="D216" s="200" t="s">
        <v>133</v>
      </c>
    </row>
    <row r="217" spans="1:4" ht="27.75" customHeight="1" x14ac:dyDescent="0.2">
      <c r="A217" s="201">
        <v>218</v>
      </c>
      <c r="B217" s="199" t="s">
        <v>600</v>
      </c>
      <c r="C217" s="200" t="s">
        <v>133</v>
      </c>
      <c r="D217" s="200" t="s">
        <v>133</v>
      </c>
    </row>
    <row r="218" spans="1:4" ht="27.75" customHeight="1" x14ac:dyDescent="0.2">
      <c r="A218" s="201">
        <v>219</v>
      </c>
      <c r="B218" s="199" t="s">
        <v>601</v>
      </c>
      <c r="C218" s="200" t="s">
        <v>133</v>
      </c>
      <c r="D218" s="200" t="s">
        <v>133</v>
      </c>
    </row>
    <row r="219" spans="1:4" ht="27.75" customHeight="1" x14ac:dyDescent="0.2">
      <c r="A219" s="201">
        <v>220</v>
      </c>
      <c r="B219" s="199" t="s">
        <v>602</v>
      </c>
      <c r="C219" s="200" t="s">
        <v>133</v>
      </c>
      <c r="D219" s="200" t="s">
        <v>133</v>
      </c>
    </row>
    <row r="220" spans="1:4" ht="27.75" customHeight="1" x14ac:dyDescent="0.2">
      <c r="A220" s="201">
        <v>221</v>
      </c>
      <c r="B220" s="199" t="s">
        <v>603</v>
      </c>
      <c r="C220" s="200" t="s">
        <v>133</v>
      </c>
      <c r="D220" s="200" t="s">
        <v>133</v>
      </c>
    </row>
    <row r="221" spans="1:4" ht="27.75" customHeight="1" x14ac:dyDescent="0.2">
      <c r="A221" s="201">
        <v>222</v>
      </c>
      <c r="B221" s="199" t="s">
        <v>604</v>
      </c>
      <c r="C221" s="200" t="s">
        <v>133</v>
      </c>
      <c r="D221" s="200" t="s">
        <v>133</v>
      </c>
    </row>
    <row r="222" spans="1:4" ht="27.75" customHeight="1" x14ac:dyDescent="0.2">
      <c r="A222" s="201">
        <v>223</v>
      </c>
      <c r="B222" s="199" t="s">
        <v>605</v>
      </c>
      <c r="C222" s="200" t="s">
        <v>133</v>
      </c>
      <c r="D222" s="200" t="s">
        <v>133</v>
      </c>
    </row>
    <row r="223" spans="1:4" ht="27.75" customHeight="1" x14ac:dyDescent="0.2">
      <c r="A223" s="201">
        <v>224</v>
      </c>
      <c r="B223" s="199" t="s">
        <v>606</v>
      </c>
      <c r="C223" s="200" t="s">
        <v>133</v>
      </c>
      <c r="D223" s="200" t="s">
        <v>133</v>
      </c>
    </row>
    <row r="224" spans="1:4" ht="27.75" customHeight="1" x14ac:dyDescent="0.2">
      <c r="A224" s="201">
        <v>226</v>
      </c>
      <c r="B224" s="199" t="s">
        <v>607</v>
      </c>
      <c r="C224" s="200" t="s">
        <v>133</v>
      </c>
      <c r="D224" s="200" t="s">
        <v>133</v>
      </c>
    </row>
    <row r="225" spans="1:4" ht="27.75" customHeight="1" x14ac:dyDescent="0.2">
      <c r="A225" s="201">
        <v>227</v>
      </c>
      <c r="B225" s="199" t="s">
        <v>608</v>
      </c>
      <c r="C225" s="200" t="s">
        <v>133</v>
      </c>
      <c r="D225" s="200" t="s">
        <v>133</v>
      </c>
    </row>
    <row r="226" spans="1:4" ht="27.75" customHeight="1" x14ac:dyDescent="0.2">
      <c r="A226" s="201">
        <v>228</v>
      </c>
      <c r="B226" s="199" t="s">
        <v>609</v>
      </c>
      <c r="C226" s="200" t="s">
        <v>133</v>
      </c>
      <c r="D226" s="200" t="s">
        <v>133</v>
      </c>
    </row>
    <row r="227" spans="1:4" ht="27.75" customHeight="1" x14ac:dyDescent="0.2">
      <c r="A227" s="201">
        <v>229</v>
      </c>
      <c r="B227" s="199" t="s">
        <v>610</v>
      </c>
      <c r="C227" s="200" t="s">
        <v>133</v>
      </c>
      <c r="D227" s="200" t="s">
        <v>133</v>
      </c>
    </row>
    <row r="228" spans="1:4" ht="27.75" customHeight="1" x14ac:dyDescent="0.2">
      <c r="A228" s="201">
        <v>230</v>
      </c>
      <c r="B228" s="199" t="s">
        <v>611</v>
      </c>
      <c r="C228" s="200" t="s">
        <v>133</v>
      </c>
      <c r="D228" s="200" t="s">
        <v>133</v>
      </c>
    </row>
    <row r="229" spans="1:4" ht="27.75" customHeight="1" x14ac:dyDescent="0.2">
      <c r="A229" s="201">
        <v>231</v>
      </c>
      <c r="B229" s="199" t="s">
        <v>612</v>
      </c>
      <c r="C229" s="200" t="s">
        <v>133</v>
      </c>
      <c r="D229" s="200" t="s">
        <v>133</v>
      </c>
    </row>
    <row r="230" spans="1:4" ht="27.75" customHeight="1" x14ac:dyDescent="0.2">
      <c r="A230" s="201">
        <v>232</v>
      </c>
      <c r="B230" s="199" t="s">
        <v>613</v>
      </c>
      <c r="C230" s="200" t="s">
        <v>133</v>
      </c>
      <c r="D230" s="200" t="s">
        <v>133</v>
      </c>
    </row>
    <row r="231" spans="1:4" ht="27.75" customHeight="1" x14ac:dyDescent="0.2">
      <c r="A231" s="201">
        <v>233</v>
      </c>
      <c r="B231" s="199" t="s">
        <v>614</v>
      </c>
      <c r="C231" s="200" t="s">
        <v>133</v>
      </c>
      <c r="D231" s="200" t="s">
        <v>133</v>
      </c>
    </row>
    <row r="232" spans="1:4" ht="27.75" customHeight="1" x14ac:dyDescent="0.2">
      <c r="A232" s="201">
        <v>234</v>
      </c>
      <c r="B232" s="199" t="s">
        <v>615</v>
      </c>
      <c r="C232" s="200" t="s">
        <v>133</v>
      </c>
      <c r="D232" s="200" t="s">
        <v>133</v>
      </c>
    </row>
    <row r="233" spans="1:4" ht="27.75" customHeight="1" x14ac:dyDescent="0.2">
      <c r="A233" s="201">
        <v>235</v>
      </c>
      <c r="B233" s="199" t="s">
        <v>616</v>
      </c>
      <c r="C233" s="200" t="s">
        <v>133</v>
      </c>
      <c r="D233" s="200" t="s">
        <v>133</v>
      </c>
    </row>
    <row r="234" spans="1:4" ht="27.75" customHeight="1" x14ac:dyDescent="0.2">
      <c r="A234" s="201">
        <v>236</v>
      </c>
      <c r="B234" s="199" t="s">
        <v>617</v>
      </c>
      <c r="C234" s="200" t="s">
        <v>133</v>
      </c>
      <c r="D234" s="200" t="s">
        <v>133</v>
      </c>
    </row>
    <row r="235" spans="1:4" ht="27.75" customHeight="1" x14ac:dyDescent="0.2">
      <c r="A235" s="201">
        <v>237</v>
      </c>
      <c r="B235" s="199" t="s">
        <v>618</v>
      </c>
      <c r="C235" s="200" t="s">
        <v>133</v>
      </c>
      <c r="D235" s="200" t="s">
        <v>133</v>
      </c>
    </row>
    <row r="236" spans="1:4" ht="27.75" customHeight="1" x14ac:dyDescent="0.2">
      <c r="A236" s="201">
        <v>238</v>
      </c>
      <c r="B236" s="199" t="s">
        <v>619</v>
      </c>
      <c r="C236" s="200" t="s">
        <v>133</v>
      </c>
      <c r="D236" s="200" t="s">
        <v>133</v>
      </c>
    </row>
    <row r="237" spans="1:4" ht="27.75" customHeight="1" x14ac:dyDescent="0.2">
      <c r="A237" s="201">
        <v>239</v>
      </c>
      <c r="B237" s="199" t="s">
        <v>620</v>
      </c>
      <c r="C237" s="200" t="s">
        <v>133</v>
      </c>
      <c r="D237" s="200" t="s">
        <v>133</v>
      </c>
    </row>
    <row r="238" spans="1:4" ht="27.75" customHeight="1" x14ac:dyDescent="0.2">
      <c r="A238" s="201">
        <v>240</v>
      </c>
      <c r="B238" s="199" t="s">
        <v>621</v>
      </c>
      <c r="C238" s="200" t="s">
        <v>133</v>
      </c>
      <c r="D238" s="200" t="s">
        <v>133</v>
      </c>
    </row>
    <row r="239" spans="1:4" ht="27.75" customHeight="1" x14ac:dyDescent="0.2">
      <c r="A239" s="201">
        <v>241</v>
      </c>
      <c r="B239" s="199" t="s">
        <v>622</v>
      </c>
      <c r="C239" s="200" t="s">
        <v>133</v>
      </c>
      <c r="D239" s="200" t="s">
        <v>133</v>
      </c>
    </row>
    <row r="240" spans="1:4" ht="27.75" customHeight="1" x14ac:dyDescent="0.2">
      <c r="A240" s="201">
        <v>242</v>
      </c>
      <c r="B240" s="199" t="s">
        <v>623</v>
      </c>
      <c r="C240" s="200" t="s">
        <v>133</v>
      </c>
      <c r="D240" s="200" t="s">
        <v>133</v>
      </c>
    </row>
    <row r="241" spans="1:4" ht="27.75" customHeight="1" x14ac:dyDescent="0.2">
      <c r="A241" s="201">
        <v>243</v>
      </c>
      <c r="B241" s="199" t="s">
        <v>624</v>
      </c>
      <c r="C241" s="200" t="s">
        <v>133</v>
      </c>
      <c r="D241" s="200" t="s">
        <v>133</v>
      </c>
    </row>
    <row r="242" spans="1:4" ht="27.75" customHeight="1" x14ac:dyDescent="0.2">
      <c r="A242" s="201">
        <v>244</v>
      </c>
      <c r="B242" s="199" t="s">
        <v>625</v>
      </c>
      <c r="C242" s="200" t="s">
        <v>133</v>
      </c>
      <c r="D242" s="200" t="s">
        <v>133</v>
      </c>
    </row>
    <row r="243" spans="1:4" ht="27.75" customHeight="1" x14ac:dyDescent="0.2">
      <c r="A243" s="201">
        <v>245</v>
      </c>
      <c r="B243" s="199" t="s">
        <v>626</v>
      </c>
      <c r="C243" s="200" t="s">
        <v>133</v>
      </c>
      <c r="D243" s="200">
        <v>16.577000000000002</v>
      </c>
    </row>
    <row r="244" spans="1:4" ht="27.75" customHeight="1" x14ac:dyDescent="0.2">
      <c r="A244" s="201">
        <v>246</v>
      </c>
      <c r="B244" s="199" t="s">
        <v>627</v>
      </c>
      <c r="C244" s="200" t="s">
        <v>133</v>
      </c>
      <c r="D244" s="200">
        <v>16.577000000000002</v>
      </c>
    </row>
    <row r="245" spans="1:4" ht="27.75" customHeight="1" x14ac:dyDescent="0.2">
      <c r="A245" s="201">
        <v>247</v>
      </c>
      <c r="B245" s="199" t="s">
        <v>628</v>
      </c>
      <c r="C245" s="200" t="s">
        <v>133</v>
      </c>
      <c r="D245" s="200">
        <v>16.577000000000002</v>
      </c>
    </row>
    <row r="246" spans="1:4" ht="27.75" customHeight="1" x14ac:dyDescent="0.2">
      <c r="A246" s="201">
        <v>248</v>
      </c>
      <c r="B246" s="199" t="s">
        <v>629</v>
      </c>
      <c r="C246" s="200" t="s">
        <v>133</v>
      </c>
      <c r="D246" s="200">
        <v>16.577000000000002</v>
      </c>
    </row>
    <row r="247" spans="1:4" ht="27.75" customHeight="1" x14ac:dyDescent="0.2">
      <c r="A247" s="201">
        <v>249</v>
      </c>
      <c r="B247" s="199" t="s">
        <v>630</v>
      </c>
      <c r="C247" s="200" t="s">
        <v>133</v>
      </c>
      <c r="D247" s="200" t="s">
        <v>133</v>
      </c>
    </row>
    <row r="248" spans="1:4" ht="27.75" customHeight="1" x14ac:dyDescent="0.2">
      <c r="A248" s="201">
        <v>251</v>
      </c>
      <c r="B248" s="199" t="s">
        <v>631</v>
      </c>
      <c r="C248" s="200" t="s">
        <v>133</v>
      </c>
      <c r="D248" s="200" t="s">
        <v>133</v>
      </c>
    </row>
    <row r="249" spans="1:4" ht="27.75" customHeight="1" x14ac:dyDescent="0.2">
      <c r="A249" s="201">
        <v>252</v>
      </c>
      <c r="B249" s="199" t="s">
        <v>632</v>
      </c>
      <c r="C249" s="200" t="s">
        <v>133</v>
      </c>
      <c r="D249" s="200" t="s">
        <v>133</v>
      </c>
    </row>
    <row r="250" spans="1:4" ht="27.75" customHeight="1" x14ac:dyDescent="0.2">
      <c r="A250" s="201">
        <v>253</v>
      </c>
      <c r="B250" s="199" t="s">
        <v>633</v>
      </c>
      <c r="C250" s="200" t="s">
        <v>133</v>
      </c>
      <c r="D250" s="200" t="s">
        <v>133</v>
      </c>
    </row>
    <row r="251" spans="1:4" ht="27.75" customHeight="1" x14ac:dyDescent="0.2">
      <c r="A251" s="201">
        <v>254</v>
      </c>
      <c r="B251" s="199" t="s">
        <v>634</v>
      </c>
      <c r="C251" s="200" t="s">
        <v>133</v>
      </c>
      <c r="D251" s="200" t="s">
        <v>133</v>
      </c>
    </row>
    <row r="252" spans="1:4" ht="27.75" customHeight="1" x14ac:dyDescent="0.2">
      <c r="A252" s="201">
        <v>255</v>
      </c>
      <c r="B252" s="199" t="s">
        <v>635</v>
      </c>
      <c r="C252" s="200" t="s">
        <v>133</v>
      </c>
      <c r="D252" s="200" t="s">
        <v>133</v>
      </c>
    </row>
    <row r="253" spans="1:4" ht="27.75" customHeight="1" x14ac:dyDescent="0.2">
      <c r="A253" s="201">
        <v>256</v>
      </c>
      <c r="B253" s="199" t="s">
        <v>636</v>
      </c>
      <c r="C253" s="200" t="s">
        <v>133</v>
      </c>
      <c r="D253" s="200" t="s">
        <v>133</v>
      </c>
    </row>
    <row r="254" spans="1:4" ht="27.75" customHeight="1" x14ac:dyDescent="0.2">
      <c r="A254" s="201">
        <v>257</v>
      </c>
      <c r="B254" s="199" t="s">
        <v>637</v>
      </c>
      <c r="C254" s="200" t="s">
        <v>133</v>
      </c>
      <c r="D254" s="200" t="s">
        <v>133</v>
      </c>
    </row>
    <row r="255" spans="1:4" ht="27.75" customHeight="1" x14ac:dyDescent="0.2">
      <c r="A255" s="201">
        <v>258</v>
      </c>
      <c r="B255" s="199" t="s">
        <v>638</v>
      </c>
      <c r="C255" s="200" t="s">
        <v>133</v>
      </c>
      <c r="D255" s="200" t="s">
        <v>133</v>
      </c>
    </row>
    <row r="256" spans="1:4" ht="27.75" customHeight="1" x14ac:dyDescent="0.2">
      <c r="A256" s="201">
        <v>259</v>
      </c>
      <c r="B256" s="199" t="s">
        <v>639</v>
      </c>
      <c r="C256" s="200" t="s">
        <v>133</v>
      </c>
      <c r="D256" s="200" t="s">
        <v>133</v>
      </c>
    </row>
    <row r="257" spans="1:4" ht="27.75" customHeight="1" x14ac:dyDescent="0.2">
      <c r="A257" s="201">
        <v>260</v>
      </c>
      <c r="B257" s="199" t="s">
        <v>640</v>
      </c>
      <c r="C257" s="200" t="s">
        <v>133</v>
      </c>
      <c r="D257" s="200" t="s">
        <v>133</v>
      </c>
    </row>
    <row r="258" spans="1:4" ht="27.75" customHeight="1" x14ac:dyDescent="0.2">
      <c r="A258" s="201">
        <v>261</v>
      </c>
      <c r="B258" s="199" t="s">
        <v>641</v>
      </c>
      <c r="C258" s="200" t="s">
        <v>133</v>
      </c>
      <c r="D258" s="200" t="s">
        <v>133</v>
      </c>
    </row>
    <row r="259" spans="1:4" ht="27.75" customHeight="1" x14ac:dyDescent="0.2">
      <c r="A259" s="201">
        <v>262</v>
      </c>
      <c r="B259" s="199" t="s">
        <v>642</v>
      </c>
      <c r="C259" s="200" t="s">
        <v>133</v>
      </c>
      <c r="D259" s="200" t="s">
        <v>133</v>
      </c>
    </row>
    <row r="260" spans="1:4" ht="27.75" customHeight="1" x14ac:dyDescent="0.2">
      <c r="A260" s="201">
        <v>263</v>
      </c>
      <c r="B260" s="199" t="s">
        <v>643</v>
      </c>
      <c r="C260" s="200" t="s">
        <v>133</v>
      </c>
      <c r="D260" s="200" t="s">
        <v>133</v>
      </c>
    </row>
    <row r="261" spans="1:4" ht="27.75" customHeight="1" x14ac:dyDescent="0.2">
      <c r="A261" s="201">
        <v>264</v>
      </c>
      <c r="B261" s="199" t="s">
        <v>644</v>
      </c>
      <c r="C261" s="200" t="s">
        <v>133</v>
      </c>
      <c r="D261" s="200" t="s">
        <v>133</v>
      </c>
    </row>
    <row r="262" spans="1:4" ht="27.75" customHeight="1" x14ac:dyDescent="0.2">
      <c r="A262" s="201">
        <v>265</v>
      </c>
      <c r="B262" s="199" t="s">
        <v>645</v>
      </c>
      <c r="C262" s="200" t="s">
        <v>133</v>
      </c>
      <c r="D262" s="200" t="s">
        <v>133</v>
      </c>
    </row>
    <row r="263" spans="1:4" ht="27.75" customHeight="1" x14ac:dyDescent="0.2">
      <c r="A263" s="201">
        <v>266</v>
      </c>
      <c r="B263" s="199" t="s">
        <v>646</v>
      </c>
      <c r="C263" s="200" t="s">
        <v>133</v>
      </c>
      <c r="D263" s="200" t="s">
        <v>133</v>
      </c>
    </row>
    <row r="264" spans="1:4" ht="27.75" customHeight="1" x14ac:dyDescent="0.2">
      <c r="A264" s="201">
        <v>267</v>
      </c>
      <c r="B264" s="199" t="s">
        <v>647</v>
      </c>
      <c r="C264" s="200" t="s">
        <v>133</v>
      </c>
      <c r="D264" s="200" t="s">
        <v>133</v>
      </c>
    </row>
    <row r="265" spans="1:4" ht="27.75" customHeight="1" x14ac:dyDescent="0.2">
      <c r="A265" s="201">
        <v>268</v>
      </c>
      <c r="B265" s="199" t="s">
        <v>648</v>
      </c>
      <c r="C265" s="200" t="s">
        <v>133</v>
      </c>
      <c r="D265" s="200" t="s">
        <v>133</v>
      </c>
    </row>
    <row r="266" spans="1:4" ht="27.75" customHeight="1" x14ac:dyDescent="0.2">
      <c r="A266" s="201">
        <v>269</v>
      </c>
      <c r="B266" s="199" t="s">
        <v>649</v>
      </c>
      <c r="C266" s="200" t="s">
        <v>133</v>
      </c>
      <c r="D266" s="200" t="s">
        <v>133</v>
      </c>
    </row>
    <row r="267" spans="1:4" ht="27.75" customHeight="1" x14ac:dyDescent="0.2">
      <c r="A267" s="201">
        <v>270</v>
      </c>
      <c r="B267" s="199" t="s">
        <v>650</v>
      </c>
      <c r="C267" s="200" t="s">
        <v>133</v>
      </c>
      <c r="D267" s="200" t="s">
        <v>133</v>
      </c>
    </row>
    <row r="268" spans="1:4" ht="27.75" customHeight="1" x14ac:dyDescent="0.2">
      <c r="A268" s="201">
        <v>271</v>
      </c>
      <c r="B268" s="199" t="s">
        <v>651</v>
      </c>
      <c r="C268" s="200" t="s">
        <v>133</v>
      </c>
      <c r="D268" s="200" t="s">
        <v>133</v>
      </c>
    </row>
    <row r="269" spans="1:4" ht="27.75" customHeight="1" x14ac:dyDescent="0.2">
      <c r="A269" s="201">
        <v>272</v>
      </c>
      <c r="B269" s="199" t="s">
        <v>652</v>
      </c>
      <c r="C269" s="200" t="s">
        <v>133</v>
      </c>
      <c r="D269" s="200" t="s">
        <v>133</v>
      </c>
    </row>
    <row r="270" spans="1:4" ht="27.75" customHeight="1" x14ac:dyDescent="0.2">
      <c r="A270" s="201">
        <v>273</v>
      </c>
      <c r="B270" s="199" t="s">
        <v>653</v>
      </c>
      <c r="C270" s="200" t="s">
        <v>133</v>
      </c>
      <c r="D270" s="200" t="s">
        <v>133</v>
      </c>
    </row>
    <row r="271" spans="1:4" ht="27.75" customHeight="1" x14ac:dyDescent="0.2">
      <c r="A271" s="201">
        <v>274</v>
      </c>
      <c r="B271" s="199" t="s">
        <v>654</v>
      </c>
      <c r="C271" s="200" t="s">
        <v>133</v>
      </c>
      <c r="D271" s="200" t="s">
        <v>133</v>
      </c>
    </row>
    <row r="272" spans="1:4" ht="27.75" customHeight="1" x14ac:dyDescent="0.2">
      <c r="A272" s="201">
        <v>275</v>
      </c>
      <c r="B272" s="199" t="s">
        <v>655</v>
      </c>
      <c r="C272" s="200" t="s">
        <v>133</v>
      </c>
      <c r="D272" s="200" t="s">
        <v>133</v>
      </c>
    </row>
    <row r="273" spans="1:4" ht="27.75" customHeight="1" x14ac:dyDescent="0.2">
      <c r="A273" s="201">
        <v>276</v>
      </c>
      <c r="B273" s="199" t="s">
        <v>656</v>
      </c>
      <c r="C273" s="200" t="s">
        <v>133</v>
      </c>
      <c r="D273" s="200" t="s">
        <v>133</v>
      </c>
    </row>
    <row r="274" spans="1:4" ht="27.75" customHeight="1" x14ac:dyDescent="0.2">
      <c r="A274" s="201">
        <v>277</v>
      </c>
      <c r="B274" s="199" t="s">
        <v>657</v>
      </c>
      <c r="C274" s="200" t="s">
        <v>133</v>
      </c>
      <c r="D274" s="200" t="s">
        <v>133</v>
      </c>
    </row>
    <row r="275" spans="1:4" ht="27.75" customHeight="1" x14ac:dyDescent="0.2">
      <c r="A275" s="201">
        <v>278</v>
      </c>
      <c r="B275" s="199" t="s">
        <v>658</v>
      </c>
      <c r="C275" s="200" t="s">
        <v>133</v>
      </c>
      <c r="D275" s="200" t="s">
        <v>133</v>
      </c>
    </row>
    <row r="276" spans="1:4" ht="27.75" customHeight="1" x14ac:dyDescent="0.2">
      <c r="A276" s="201">
        <v>279</v>
      </c>
      <c r="B276" s="199" t="s">
        <v>659</v>
      </c>
      <c r="C276" s="200" t="s">
        <v>133</v>
      </c>
      <c r="D276" s="200" t="s">
        <v>133</v>
      </c>
    </row>
    <row r="277" spans="1:4" ht="27.75" customHeight="1" x14ac:dyDescent="0.2">
      <c r="A277" s="201">
        <v>280</v>
      </c>
      <c r="B277" s="199" t="s">
        <v>660</v>
      </c>
      <c r="C277" s="200" t="s">
        <v>133</v>
      </c>
      <c r="D277" s="200" t="s">
        <v>133</v>
      </c>
    </row>
    <row r="278" spans="1:4" ht="27.75" customHeight="1" x14ac:dyDescent="0.2">
      <c r="A278" s="201">
        <v>281</v>
      </c>
      <c r="B278" s="199" t="s">
        <v>661</v>
      </c>
      <c r="C278" s="200" t="s">
        <v>133</v>
      </c>
      <c r="D278" s="200" t="s">
        <v>133</v>
      </c>
    </row>
    <row r="279" spans="1:4" ht="27.75" customHeight="1" x14ac:dyDescent="0.2">
      <c r="A279" s="201">
        <v>282</v>
      </c>
      <c r="B279" s="199" t="s">
        <v>662</v>
      </c>
      <c r="C279" s="200" t="s">
        <v>133</v>
      </c>
      <c r="D279" s="200" t="s">
        <v>133</v>
      </c>
    </row>
    <row r="280" spans="1:4" ht="27.75" customHeight="1" x14ac:dyDescent="0.2">
      <c r="A280" s="201">
        <v>283</v>
      </c>
      <c r="B280" s="199" t="s">
        <v>663</v>
      </c>
      <c r="C280" s="200" t="s">
        <v>133</v>
      </c>
      <c r="D280" s="200" t="s">
        <v>133</v>
      </c>
    </row>
    <row r="281" spans="1:4" ht="27.75" customHeight="1" x14ac:dyDescent="0.2">
      <c r="A281" s="201">
        <v>284</v>
      </c>
      <c r="B281" s="199" t="s">
        <v>664</v>
      </c>
      <c r="C281" s="200" t="s">
        <v>133</v>
      </c>
      <c r="D281" s="200" t="s">
        <v>133</v>
      </c>
    </row>
    <row r="282" spans="1:4" ht="27.75" customHeight="1" x14ac:dyDescent="0.2">
      <c r="A282" s="201">
        <v>285</v>
      </c>
      <c r="B282" s="199" t="s">
        <v>665</v>
      </c>
      <c r="C282" s="200" t="s">
        <v>133</v>
      </c>
      <c r="D282" s="200" t="s">
        <v>133</v>
      </c>
    </row>
    <row r="283" spans="1:4" ht="27.75" customHeight="1" x14ac:dyDescent="0.2">
      <c r="A283" s="201">
        <v>286</v>
      </c>
      <c r="B283" s="199" t="s">
        <v>666</v>
      </c>
      <c r="C283" s="200" t="s">
        <v>133</v>
      </c>
      <c r="D283" s="200" t="s">
        <v>133</v>
      </c>
    </row>
    <row r="284" spans="1:4" ht="27.75" customHeight="1" x14ac:dyDescent="0.2">
      <c r="A284" s="201">
        <v>287</v>
      </c>
      <c r="B284" s="199" t="s">
        <v>667</v>
      </c>
      <c r="C284" s="200" t="s">
        <v>133</v>
      </c>
      <c r="D284" s="200" t="s">
        <v>133</v>
      </c>
    </row>
    <row r="285" spans="1:4" ht="27.75" customHeight="1" x14ac:dyDescent="0.2">
      <c r="A285" s="201">
        <v>288</v>
      </c>
      <c r="B285" s="199" t="s">
        <v>668</v>
      </c>
      <c r="C285" s="200" t="s">
        <v>133</v>
      </c>
      <c r="D285" s="200" t="s">
        <v>133</v>
      </c>
    </row>
    <row r="286" spans="1:4" ht="27.75" customHeight="1" x14ac:dyDescent="0.2">
      <c r="A286" s="201">
        <v>289</v>
      </c>
      <c r="B286" s="199" t="s">
        <v>669</v>
      </c>
      <c r="C286" s="200" t="s">
        <v>133</v>
      </c>
      <c r="D286" s="200" t="s">
        <v>133</v>
      </c>
    </row>
    <row r="287" spans="1:4" ht="27.75" customHeight="1" x14ac:dyDescent="0.2">
      <c r="A287" s="201">
        <v>290</v>
      </c>
      <c r="B287" s="199" t="s">
        <v>670</v>
      </c>
      <c r="C287" s="200" t="s">
        <v>133</v>
      </c>
      <c r="D287" s="200" t="s">
        <v>133</v>
      </c>
    </row>
    <row r="288" spans="1:4" ht="27.75" customHeight="1" x14ac:dyDescent="0.2">
      <c r="A288" s="201">
        <v>291</v>
      </c>
      <c r="B288" s="199" t="s">
        <v>671</v>
      </c>
      <c r="C288" s="200" t="s">
        <v>133</v>
      </c>
      <c r="D288" s="200" t="s">
        <v>133</v>
      </c>
    </row>
    <row r="289" spans="1:4" ht="27.75" customHeight="1" x14ac:dyDescent="0.2">
      <c r="A289" s="201">
        <v>292</v>
      </c>
      <c r="B289" s="199" t="s">
        <v>672</v>
      </c>
      <c r="C289" s="200" t="s">
        <v>133</v>
      </c>
      <c r="D289" s="200" t="s">
        <v>133</v>
      </c>
    </row>
    <row r="290" spans="1:4" ht="27.75" customHeight="1" x14ac:dyDescent="0.2">
      <c r="A290" s="201">
        <v>293</v>
      </c>
      <c r="B290" s="199" t="s">
        <v>673</v>
      </c>
      <c r="C290" s="200" t="s">
        <v>133</v>
      </c>
      <c r="D290" s="200" t="s">
        <v>133</v>
      </c>
    </row>
    <row r="291" spans="1:4" ht="27.75" customHeight="1" x14ac:dyDescent="0.2">
      <c r="A291" s="201">
        <v>294</v>
      </c>
      <c r="B291" s="199" t="s">
        <v>674</v>
      </c>
      <c r="C291" s="200" t="s">
        <v>133</v>
      </c>
      <c r="D291" s="200" t="s">
        <v>133</v>
      </c>
    </row>
    <row r="292" spans="1:4" ht="27.75" customHeight="1" x14ac:dyDescent="0.2">
      <c r="A292" s="201">
        <v>295</v>
      </c>
      <c r="B292" s="199" t="s">
        <v>675</v>
      </c>
      <c r="C292" s="200" t="s">
        <v>133</v>
      </c>
      <c r="D292" s="200" t="s">
        <v>133</v>
      </c>
    </row>
    <row r="293" spans="1:4" ht="27.75" customHeight="1" x14ac:dyDescent="0.2">
      <c r="A293" s="201">
        <v>296</v>
      </c>
      <c r="B293" s="199" t="s">
        <v>676</v>
      </c>
      <c r="C293" s="200" t="s">
        <v>133</v>
      </c>
      <c r="D293" s="200" t="s">
        <v>133</v>
      </c>
    </row>
    <row r="294" spans="1:4" ht="27.75" customHeight="1" x14ac:dyDescent="0.2">
      <c r="A294" s="201">
        <v>297</v>
      </c>
      <c r="B294" s="199" t="s">
        <v>677</v>
      </c>
      <c r="C294" s="200" t="s">
        <v>133</v>
      </c>
      <c r="D294" s="200" t="s">
        <v>133</v>
      </c>
    </row>
    <row r="295" spans="1:4" ht="27.75" customHeight="1" x14ac:dyDescent="0.2">
      <c r="A295" s="201">
        <v>298</v>
      </c>
      <c r="B295" s="199" t="s">
        <v>678</v>
      </c>
      <c r="C295" s="200" t="s">
        <v>133</v>
      </c>
      <c r="D295" s="200" t="s">
        <v>133</v>
      </c>
    </row>
    <row r="296" spans="1:4" ht="27.75" customHeight="1" x14ac:dyDescent="0.2">
      <c r="A296" s="201">
        <v>299</v>
      </c>
      <c r="B296" s="199" t="s">
        <v>679</v>
      </c>
      <c r="C296" s="200" t="s">
        <v>133</v>
      </c>
      <c r="D296" s="200" t="s">
        <v>133</v>
      </c>
    </row>
    <row r="297" spans="1:4" ht="27.75" customHeight="1" x14ac:dyDescent="0.2">
      <c r="A297" s="201">
        <v>300</v>
      </c>
      <c r="B297" s="199" t="s">
        <v>680</v>
      </c>
      <c r="C297" s="200" t="s">
        <v>133</v>
      </c>
      <c r="D297" s="200" t="s">
        <v>133</v>
      </c>
    </row>
    <row r="298" spans="1:4" ht="27.75" customHeight="1" x14ac:dyDescent="0.2">
      <c r="A298" s="201">
        <v>301</v>
      </c>
      <c r="B298" s="199" t="s">
        <v>681</v>
      </c>
      <c r="C298" s="200" t="s">
        <v>133</v>
      </c>
      <c r="D298" s="200" t="s">
        <v>133</v>
      </c>
    </row>
    <row r="299" spans="1:4" ht="27.75" customHeight="1" x14ac:dyDescent="0.2">
      <c r="A299" s="201">
        <v>302</v>
      </c>
      <c r="B299" s="199" t="s">
        <v>682</v>
      </c>
      <c r="C299" s="200" t="s">
        <v>133</v>
      </c>
      <c r="D299" s="200" t="s">
        <v>133</v>
      </c>
    </row>
    <row r="300" spans="1:4" ht="27.75" customHeight="1" x14ac:dyDescent="0.2">
      <c r="A300" s="201">
        <v>303</v>
      </c>
      <c r="B300" s="199" t="s">
        <v>683</v>
      </c>
      <c r="C300" s="200" t="s">
        <v>133</v>
      </c>
      <c r="D300" s="200" t="s">
        <v>133</v>
      </c>
    </row>
    <row r="301" spans="1:4" ht="27.75" customHeight="1" x14ac:dyDescent="0.2">
      <c r="A301" s="201">
        <v>304</v>
      </c>
      <c r="B301" s="199" t="s">
        <v>684</v>
      </c>
      <c r="C301" s="200" t="s">
        <v>133</v>
      </c>
      <c r="D301" s="200" t="s">
        <v>133</v>
      </c>
    </row>
    <row r="302" spans="1:4" ht="27.75" customHeight="1" x14ac:dyDescent="0.2">
      <c r="A302" s="201">
        <v>305</v>
      </c>
      <c r="B302" s="199" t="s">
        <v>685</v>
      </c>
      <c r="C302" s="200" t="s">
        <v>133</v>
      </c>
      <c r="D302" s="200" t="s">
        <v>133</v>
      </c>
    </row>
    <row r="303" spans="1:4" ht="27.75" customHeight="1" x14ac:dyDescent="0.2">
      <c r="A303" s="201">
        <v>306</v>
      </c>
      <c r="B303" s="199" t="s">
        <v>686</v>
      </c>
      <c r="C303" s="200" t="s">
        <v>133</v>
      </c>
      <c r="D303" s="200" t="s">
        <v>133</v>
      </c>
    </row>
    <row r="304" spans="1:4" ht="27.75" customHeight="1" x14ac:dyDescent="0.2">
      <c r="A304" s="201">
        <v>307</v>
      </c>
      <c r="B304" s="199" t="s">
        <v>687</v>
      </c>
      <c r="C304" s="200" t="s">
        <v>133</v>
      </c>
      <c r="D304" s="200" t="s">
        <v>133</v>
      </c>
    </row>
    <row r="305" spans="1:4" ht="27.75" customHeight="1" x14ac:dyDescent="0.2">
      <c r="A305" s="201">
        <v>308</v>
      </c>
      <c r="B305" s="199" t="s">
        <v>688</v>
      </c>
      <c r="C305" s="200" t="s">
        <v>133</v>
      </c>
      <c r="D305" s="200" t="s">
        <v>133</v>
      </c>
    </row>
    <row r="306" spans="1:4" ht="27.75" customHeight="1" x14ac:dyDescent="0.2">
      <c r="A306" s="201">
        <v>309</v>
      </c>
      <c r="B306" s="199" t="s">
        <v>689</v>
      </c>
      <c r="C306" s="200" t="s">
        <v>133</v>
      </c>
      <c r="D306" s="200" t="s">
        <v>133</v>
      </c>
    </row>
    <row r="307" spans="1:4" ht="27.75" customHeight="1" x14ac:dyDescent="0.2">
      <c r="A307" s="201">
        <v>310</v>
      </c>
      <c r="B307" s="199" t="s">
        <v>690</v>
      </c>
      <c r="C307" s="200" t="s">
        <v>133</v>
      </c>
      <c r="D307" s="200" t="s">
        <v>133</v>
      </c>
    </row>
    <row r="308" spans="1:4" ht="27.75" customHeight="1" x14ac:dyDescent="0.2">
      <c r="A308" s="201">
        <v>311</v>
      </c>
      <c r="B308" s="199" t="s">
        <v>691</v>
      </c>
      <c r="C308" s="200" t="s">
        <v>133</v>
      </c>
      <c r="D308" s="200" t="s">
        <v>133</v>
      </c>
    </row>
    <row r="309" spans="1:4" ht="27.75" customHeight="1" x14ac:dyDescent="0.2">
      <c r="A309" s="201">
        <v>312</v>
      </c>
      <c r="B309" s="199" t="s">
        <v>692</v>
      </c>
      <c r="C309" s="200" t="s">
        <v>133</v>
      </c>
      <c r="D309" s="200" t="s">
        <v>133</v>
      </c>
    </row>
    <row r="310" spans="1:4" ht="27.75" customHeight="1" x14ac:dyDescent="0.2">
      <c r="A310" s="201">
        <v>313</v>
      </c>
      <c r="B310" s="199" t="s">
        <v>693</v>
      </c>
      <c r="C310" s="200" t="s">
        <v>133</v>
      </c>
      <c r="D310" s="200" t="s">
        <v>133</v>
      </c>
    </row>
    <row r="311" spans="1:4" ht="27.75" customHeight="1" x14ac:dyDescent="0.2">
      <c r="A311" s="201">
        <v>314</v>
      </c>
      <c r="B311" s="199" t="s">
        <v>694</v>
      </c>
      <c r="C311" s="200" t="s">
        <v>133</v>
      </c>
      <c r="D311" s="200" t="s">
        <v>133</v>
      </c>
    </row>
    <row r="312" spans="1:4" ht="27.75" customHeight="1" x14ac:dyDescent="0.2">
      <c r="A312" s="201">
        <v>315</v>
      </c>
      <c r="B312" s="199" t="s">
        <v>695</v>
      </c>
      <c r="C312" s="200" t="s">
        <v>133</v>
      </c>
      <c r="D312" s="200" t="s">
        <v>133</v>
      </c>
    </row>
    <row r="313" spans="1:4" ht="27.75" customHeight="1" x14ac:dyDescent="0.2">
      <c r="A313" s="201">
        <v>316</v>
      </c>
      <c r="B313" s="199" t="s">
        <v>696</v>
      </c>
      <c r="C313" s="200" t="s">
        <v>133</v>
      </c>
      <c r="D313" s="200" t="s">
        <v>133</v>
      </c>
    </row>
    <row r="314" spans="1:4" ht="27.75" customHeight="1" x14ac:dyDescent="0.2">
      <c r="A314" s="201">
        <v>317</v>
      </c>
      <c r="B314" s="199" t="s">
        <v>697</v>
      </c>
      <c r="C314" s="200" t="s">
        <v>133</v>
      </c>
      <c r="D314" s="200" t="s">
        <v>133</v>
      </c>
    </row>
    <row r="315" spans="1:4" ht="27.75" customHeight="1" x14ac:dyDescent="0.2">
      <c r="A315" s="201">
        <v>318</v>
      </c>
      <c r="B315" s="199" t="s">
        <v>698</v>
      </c>
      <c r="C315" s="200" t="s">
        <v>133</v>
      </c>
      <c r="D315" s="200" t="s">
        <v>133</v>
      </c>
    </row>
    <row r="316" spans="1:4" ht="27.75" customHeight="1" x14ac:dyDescent="0.2">
      <c r="A316" s="201">
        <v>319</v>
      </c>
      <c r="B316" s="199" t="s">
        <v>699</v>
      </c>
      <c r="C316" s="200" t="s">
        <v>133</v>
      </c>
      <c r="D316" s="200" t="s">
        <v>133</v>
      </c>
    </row>
    <row r="317" spans="1:4" ht="27.75" customHeight="1" x14ac:dyDescent="0.2">
      <c r="A317" s="201">
        <v>320</v>
      </c>
      <c r="B317" s="199" t="s">
        <v>700</v>
      </c>
      <c r="C317" s="200" t="s">
        <v>133</v>
      </c>
      <c r="D317" s="200" t="s">
        <v>133</v>
      </c>
    </row>
    <row r="318" spans="1:4" ht="27.75" customHeight="1" x14ac:dyDescent="0.2">
      <c r="A318" s="201">
        <v>321</v>
      </c>
      <c r="B318" s="199" t="s">
        <v>701</v>
      </c>
      <c r="C318" s="200" t="s">
        <v>133</v>
      </c>
      <c r="D318" s="200" t="s">
        <v>133</v>
      </c>
    </row>
    <row r="319" spans="1:4" ht="27.75" customHeight="1" x14ac:dyDescent="0.2">
      <c r="A319" s="201">
        <v>322</v>
      </c>
      <c r="B319" s="199" t="s">
        <v>702</v>
      </c>
      <c r="C319" s="200" t="s">
        <v>133</v>
      </c>
      <c r="D319" s="200" t="s">
        <v>133</v>
      </c>
    </row>
    <row r="320" spans="1:4" ht="27.75" customHeight="1" x14ac:dyDescent="0.2">
      <c r="A320" s="201">
        <v>323</v>
      </c>
      <c r="B320" s="199" t="s">
        <v>703</v>
      </c>
      <c r="C320" s="200" t="s">
        <v>133</v>
      </c>
      <c r="D320" s="200" t="s">
        <v>133</v>
      </c>
    </row>
    <row r="321" spans="1:4" ht="27.75" customHeight="1" x14ac:dyDescent="0.2">
      <c r="A321" s="201">
        <v>324</v>
      </c>
      <c r="B321" s="199" t="s">
        <v>704</v>
      </c>
      <c r="C321" s="200" t="s">
        <v>133</v>
      </c>
      <c r="D321" s="200" t="s">
        <v>133</v>
      </c>
    </row>
    <row r="322" spans="1:4" ht="27.75" customHeight="1" x14ac:dyDescent="0.2">
      <c r="A322" s="201">
        <v>325</v>
      </c>
      <c r="B322" s="199" t="s">
        <v>705</v>
      </c>
      <c r="C322" s="200" t="s">
        <v>133</v>
      </c>
      <c r="D322" s="200" t="s">
        <v>133</v>
      </c>
    </row>
    <row r="323" spans="1:4" ht="27.75" customHeight="1" x14ac:dyDescent="0.2">
      <c r="A323" s="201">
        <v>326</v>
      </c>
      <c r="B323" s="199" t="s">
        <v>706</v>
      </c>
      <c r="C323" s="200" t="s">
        <v>133</v>
      </c>
      <c r="D323" s="200" t="s">
        <v>133</v>
      </c>
    </row>
    <row r="324" spans="1:4" ht="27.75" customHeight="1" x14ac:dyDescent="0.2">
      <c r="A324" s="201">
        <v>327</v>
      </c>
      <c r="B324" s="199" t="s">
        <v>707</v>
      </c>
      <c r="C324" s="200" t="s">
        <v>133</v>
      </c>
      <c r="D324" s="200" t="s">
        <v>133</v>
      </c>
    </row>
    <row r="325" spans="1:4" ht="27.75" customHeight="1" x14ac:dyDescent="0.2">
      <c r="A325" s="201">
        <v>328</v>
      </c>
      <c r="B325" s="199" t="s">
        <v>708</v>
      </c>
      <c r="C325" s="200" t="s">
        <v>133</v>
      </c>
      <c r="D325" s="200" t="s">
        <v>133</v>
      </c>
    </row>
    <row r="326" spans="1:4" ht="27.75" customHeight="1" x14ac:dyDescent="0.2">
      <c r="A326" s="201">
        <v>329</v>
      </c>
      <c r="B326" s="199" t="s">
        <v>709</v>
      </c>
      <c r="C326" s="200" t="s">
        <v>133</v>
      </c>
      <c r="D326" s="200" t="s">
        <v>133</v>
      </c>
    </row>
    <row r="327" spans="1:4" ht="27.75" customHeight="1" x14ac:dyDescent="0.2">
      <c r="A327" s="201">
        <v>330</v>
      </c>
      <c r="B327" s="199" t="s">
        <v>710</v>
      </c>
      <c r="C327" s="200" t="s">
        <v>133</v>
      </c>
      <c r="D327" s="200" t="s">
        <v>133</v>
      </c>
    </row>
    <row r="328" spans="1:4" ht="27.75" customHeight="1" x14ac:dyDescent="0.2">
      <c r="A328" s="201">
        <v>331</v>
      </c>
      <c r="B328" s="199" t="s">
        <v>711</v>
      </c>
      <c r="C328" s="200" t="s">
        <v>133</v>
      </c>
      <c r="D328" s="200" t="s">
        <v>133</v>
      </c>
    </row>
    <row r="329" spans="1:4" ht="27.75" customHeight="1" x14ac:dyDescent="0.2">
      <c r="A329" s="201">
        <v>332</v>
      </c>
      <c r="B329" s="199" t="s">
        <v>712</v>
      </c>
      <c r="C329" s="200" t="s">
        <v>133</v>
      </c>
      <c r="D329" s="200" t="s">
        <v>133</v>
      </c>
    </row>
    <row r="330" spans="1:4" ht="27.75" customHeight="1" x14ac:dyDescent="0.2">
      <c r="A330" s="201">
        <v>333</v>
      </c>
      <c r="B330" s="199" t="s">
        <v>713</v>
      </c>
      <c r="C330" s="200" t="s">
        <v>133</v>
      </c>
      <c r="D330" s="200" t="s">
        <v>133</v>
      </c>
    </row>
    <row r="331" spans="1:4" ht="27.75" customHeight="1" x14ac:dyDescent="0.2">
      <c r="A331" s="201">
        <v>334</v>
      </c>
      <c r="B331" s="199" t="s">
        <v>714</v>
      </c>
      <c r="C331" s="200" t="s">
        <v>133</v>
      </c>
      <c r="D331" s="200" t="s">
        <v>133</v>
      </c>
    </row>
    <row r="332" spans="1:4" ht="27.75" customHeight="1" x14ac:dyDescent="0.2">
      <c r="A332" s="201">
        <v>335</v>
      </c>
      <c r="B332" s="199" t="s">
        <v>715</v>
      </c>
      <c r="C332" s="200" t="s">
        <v>133</v>
      </c>
      <c r="D332" s="200" t="s">
        <v>133</v>
      </c>
    </row>
    <row r="333" spans="1:4" ht="27.75" customHeight="1" x14ac:dyDescent="0.2">
      <c r="A333" s="201">
        <v>336</v>
      </c>
      <c r="B333" s="199" t="s">
        <v>716</v>
      </c>
      <c r="C333" s="200" t="s">
        <v>133</v>
      </c>
      <c r="D333" s="200" t="s">
        <v>133</v>
      </c>
    </row>
    <row r="334" spans="1:4" ht="27.75" customHeight="1" x14ac:dyDescent="0.2">
      <c r="A334" s="201">
        <v>337</v>
      </c>
      <c r="B334" s="199" t="s">
        <v>717</v>
      </c>
      <c r="C334" s="200" t="s">
        <v>133</v>
      </c>
      <c r="D334" s="200" t="s">
        <v>133</v>
      </c>
    </row>
    <row r="335" spans="1:4" ht="27.75" customHeight="1" x14ac:dyDescent="0.2">
      <c r="A335" s="201">
        <v>338</v>
      </c>
      <c r="B335" s="199" t="s">
        <v>718</v>
      </c>
      <c r="C335" s="200" t="s">
        <v>133</v>
      </c>
      <c r="D335" s="200" t="s">
        <v>133</v>
      </c>
    </row>
    <row r="336" spans="1:4" ht="27.75" customHeight="1" x14ac:dyDescent="0.2">
      <c r="A336" s="201">
        <v>339</v>
      </c>
      <c r="B336" s="199" t="s">
        <v>719</v>
      </c>
      <c r="C336" s="200" t="s">
        <v>133</v>
      </c>
      <c r="D336" s="200" t="s">
        <v>133</v>
      </c>
    </row>
    <row r="337" spans="1:4" ht="27.75" customHeight="1" x14ac:dyDescent="0.2">
      <c r="A337" s="201">
        <v>340</v>
      </c>
      <c r="B337" s="199" t="s">
        <v>720</v>
      </c>
      <c r="C337" s="200" t="s">
        <v>133</v>
      </c>
      <c r="D337" s="200" t="s">
        <v>133</v>
      </c>
    </row>
    <row r="338" spans="1:4" ht="27.75" customHeight="1" x14ac:dyDescent="0.2">
      <c r="A338" s="201">
        <v>341</v>
      </c>
      <c r="B338" s="199" t="s">
        <v>721</v>
      </c>
      <c r="C338" s="200" t="s">
        <v>133</v>
      </c>
      <c r="D338" s="200" t="s">
        <v>133</v>
      </c>
    </row>
    <row r="339" spans="1:4" ht="27.75" customHeight="1" x14ac:dyDescent="0.2">
      <c r="A339" s="201">
        <v>342</v>
      </c>
      <c r="B339" s="199" t="s">
        <v>722</v>
      </c>
      <c r="C339" s="200" t="s">
        <v>133</v>
      </c>
      <c r="D339" s="200" t="s">
        <v>133</v>
      </c>
    </row>
    <row r="340" spans="1:4" ht="27.75" customHeight="1" x14ac:dyDescent="0.2">
      <c r="A340" s="201">
        <v>343</v>
      </c>
      <c r="B340" s="199" t="s">
        <v>723</v>
      </c>
      <c r="C340" s="200" t="s">
        <v>133</v>
      </c>
      <c r="D340" s="200" t="s">
        <v>133</v>
      </c>
    </row>
    <row r="341" spans="1:4" ht="27.75" customHeight="1" x14ac:dyDescent="0.2">
      <c r="A341" s="201">
        <v>344</v>
      </c>
      <c r="B341" s="199" t="s">
        <v>724</v>
      </c>
      <c r="C341" s="200" t="s">
        <v>133</v>
      </c>
      <c r="D341" s="200" t="s">
        <v>133</v>
      </c>
    </row>
    <row r="342" spans="1:4" ht="27.75" customHeight="1" x14ac:dyDescent="0.2">
      <c r="A342" s="201">
        <v>345</v>
      </c>
      <c r="B342" s="199" t="s">
        <v>725</v>
      </c>
      <c r="C342" s="200" t="s">
        <v>133</v>
      </c>
      <c r="D342" s="200" t="s">
        <v>133</v>
      </c>
    </row>
    <row r="343" spans="1:4" ht="27.75" customHeight="1" x14ac:dyDescent="0.2">
      <c r="A343" s="201">
        <v>346</v>
      </c>
      <c r="B343" s="199" t="s">
        <v>726</v>
      </c>
      <c r="C343" s="200" t="s">
        <v>133</v>
      </c>
      <c r="D343" s="200" t="s">
        <v>133</v>
      </c>
    </row>
    <row r="344" spans="1:4" ht="27.75" customHeight="1" x14ac:dyDescent="0.2">
      <c r="A344" s="201">
        <v>347</v>
      </c>
      <c r="B344" s="199" t="s">
        <v>727</v>
      </c>
      <c r="C344" s="200" t="s">
        <v>133</v>
      </c>
      <c r="D344" s="200" t="s">
        <v>133</v>
      </c>
    </row>
    <row r="345" spans="1:4" ht="27.75" customHeight="1" x14ac:dyDescent="0.2">
      <c r="A345" s="201">
        <v>348</v>
      </c>
      <c r="B345" s="199" t="s">
        <v>728</v>
      </c>
      <c r="C345" s="200" t="s">
        <v>133</v>
      </c>
      <c r="D345" s="200" t="s">
        <v>133</v>
      </c>
    </row>
    <row r="346" spans="1:4" ht="27.75" customHeight="1" x14ac:dyDescent="0.2">
      <c r="A346" s="201">
        <v>349</v>
      </c>
      <c r="B346" s="199" t="s">
        <v>729</v>
      </c>
      <c r="C346" s="200" t="s">
        <v>133</v>
      </c>
      <c r="D346" s="200" t="s">
        <v>133</v>
      </c>
    </row>
    <row r="347" spans="1:4" ht="27.75" customHeight="1" x14ac:dyDescent="0.2">
      <c r="A347" s="201">
        <v>350</v>
      </c>
      <c r="B347" s="199" t="s">
        <v>730</v>
      </c>
      <c r="C347" s="200" t="s">
        <v>133</v>
      </c>
      <c r="D347" s="200" t="s">
        <v>133</v>
      </c>
    </row>
    <row r="348" spans="1:4" ht="27.75" customHeight="1" x14ac:dyDescent="0.2">
      <c r="A348" s="201">
        <v>351</v>
      </c>
      <c r="B348" s="199" t="s">
        <v>731</v>
      </c>
      <c r="C348" s="200" t="s">
        <v>133</v>
      </c>
      <c r="D348" s="200" t="s">
        <v>133</v>
      </c>
    </row>
    <row r="349" spans="1:4" ht="27.75" customHeight="1" x14ac:dyDescent="0.2">
      <c r="A349" s="201">
        <v>352</v>
      </c>
      <c r="B349" s="199" t="s">
        <v>732</v>
      </c>
      <c r="C349" s="200" t="s">
        <v>133</v>
      </c>
      <c r="D349" s="200" t="s">
        <v>133</v>
      </c>
    </row>
    <row r="350" spans="1:4" ht="27.75" customHeight="1" x14ac:dyDescent="0.2">
      <c r="A350" s="201">
        <v>353</v>
      </c>
      <c r="B350" s="199" t="s">
        <v>733</v>
      </c>
      <c r="C350" s="200" t="s">
        <v>133</v>
      </c>
      <c r="D350" s="200" t="s">
        <v>133</v>
      </c>
    </row>
    <row r="351" spans="1:4" ht="27.75" customHeight="1" x14ac:dyDescent="0.2">
      <c r="A351" s="201">
        <v>354</v>
      </c>
      <c r="B351" s="199" t="s">
        <v>734</v>
      </c>
      <c r="C351" s="200" t="s">
        <v>133</v>
      </c>
      <c r="D351" s="200" t="s">
        <v>133</v>
      </c>
    </row>
    <row r="352" spans="1:4" ht="27.75" customHeight="1" x14ac:dyDescent="0.2">
      <c r="A352" s="201">
        <v>355</v>
      </c>
      <c r="B352" s="199" t="s">
        <v>735</v>
      </c>
      <c r="C352" s="200" t="s">
        <v>133</v>
      </c>
      <c r="D352" s="200" t="s">
        <v>133</v>
      </c>
    </row>
    <row r="353" spans="1:4" ht="27.75" customHeight="1" x14ac:dyDescent="0.2">
      <c r="A353" s="201">
        <v>356</v>
      </c>
      <c r="B353" s="199" t="s">
        <v>736</v>
      </c>
      <c r="C353" s="200" t="s">
        <v>133</v>
      </c>
      <c r="D353" s="200" t="s">
        <v>133</v>
      </c>
    </row>
    <row r="354" spans="1:4" ht="27.75" customHeight="1" x14ac:dyDescent="0.2">
      <c r="A354" s="201">
        <v>357</v>
      </c>
      <c r="B354" s="199" t="s">
        <v>737</v>
      </c>
      <c r="C354" s="200" t="s">
        <v>133</v>
      </c>
      <c r="D354" s="200" t="s">
        <v>133</v>
      </c>
    </row>
    <row r="355" spans="1:4" ht="27.75" customHeight="1" x14ac:dyDescent="0.2">
      <c r="A355" s="201">
        <v>358</v>
      </c>
      <c r="B355" s="199" t="s">
        <v>738</v>
      </c>
      <c r="C355" s="200" t="s">
        <v>133</v>
      </c>
      <c r="D355" s="200" t="s">
        <v>133</v>
      </c>
    </row>
    <row r="356" spans="1:4" ht="27.75" customHeight="1" x14ac:dyDescent="0.2">
      <c r="A356" s="201">
        <v>359</v>
      </c>
      <c r="B356" s="199" t="s">
        <v>739</v>
      </c>
      <c r="C356" s="200" t="s">
        <v>133</v>
      </c>
      <c r="D356" s="200" t="s">
        <v>133</v>
      </c>
    </row>
    <row r="357" spans="1:4" ht="27.75" customHeight="1" x14ac:dyDescent="0.2">
      <c r="A357" s="201">
        <v>360</v>
      </c>
      <c r="B357" s="199" t="s">
        <v>740</v>
      </c>
      <c r="C357" s="200" t="s">
        <v>133</v>
      </c>
      <c r="D357" s="200" t="s">
        <v>133</v>
      </c>
    </row>
    <row r="358" spans="1:4" ht="27.75" customHeight="1" x14ac:dyDescent="0.2">
      <c r="A358" s="201">
        <v>361</v>
      </c>
      <c r="B358" s="199" t="s">
        <v>741</v>
      </c>
      <c r="C358" s="200" t="s">
        <v>133</v>
      </c>
      <c r="D358" s="200" t="s">
        <v>133</v>
      </c>
    </row>
    <row r="359" spans="1:4" ht="27.75" customHeight="1" x14ac:dyDescent="0.2">
      <c r="A359" s="201">
        <v>362</v>
      </c>
      <c r="B359" s="199" t="s">
        <v>742</v>
      </c>
      <c r="C359" s="200" t="s">
        <v>133</v>
      </c>
      <c r="D359" s="200" t="s">
        <v>133</v>
      </c>
    </row>
    <row r="360" spans="1:4" ht="27.75" customHeight="1" x14ac:dyDescent="0.2">
      <c r="A360" s="201">
        <v>363</v>
      </c>
      <c r="B360" s="199" t="s">
        <v>743</v>
      </c>
      <c r="C360" s="200" t="s">
        <v>133</v>
      </c>
      <c r="D360" s="200" t="s">
        <v>133</v>
      </c>
    </row>
    <row r="361" spans="1:4" ht="27.75" customHeight="1" x14ac:dyDescent="0.2">
      <c r="A361" s="201">
        <v>364</v>
      </c>
      <c r="B361" s="199" t="s">
        <v>744</v>
      </c>
      <c r="C361" s="200" t="s">
        <v>133</v>
      </c>
      <c r="D361" s="200" t="s">
        <v>133</v>
      </c>
    </row>
    <row r="362" spans="1:4" ht="27.75" customHeight="1" x14ac:dyDescent="0.2">
      <c r="A362" s="201">
        <v>365</v>
      </c>
      <c r="B362" s="199" t="s">
        <v>745</v>
      </c>
      <c r="C362" s="200" t="s">
        <v>133</v>
      </c>
      <c r="D362" s="200" t="s">
        <v>133</v>
      </c>
    </row>
    <row r="363" spans="1:4" ht="27.75" customHeight="1" x14ac:dyDescent="0.2">
      <c r="A363" s="201">
        <v>366</v>
      </c>
      <c r="B363" s="199" t="s">
        <v>746</v>
      </c>
      <c r="C363" s="200" t="s">
        <v>133</v>
      </c>
      <c r="D363" s="200" t="s">
        <v>133</v>
      </c>
    </row>
    <row r="364" spans="1:4" ht="27.75" customHeight="1" x14ac:dyDescent="0.2">
      <c r="A364" s="201">
        <v>367</v>
      </c>
      <c r="B364" s="199" t="s">
        <v>747</v>
      </c>
      <c r="C364" s="200" t="s">
        <v>133</v>
      </c>
      <c r="D364" s="200" t="s">
        <v>133</v>
      </c>
    </row>
    <row r="365" spans="1:4" ht="27.75" customHeight="1" x14ac:dyDescent="0.2">
      <c r="A365" s="201">
        <v>368</v>
      </c>
      <c r="B365" s="199" t="s">
        <v>748</v>
      </c>
      <c r="C365" s="200" t="s">
        <v>133</v>
      </c>
      <c r="D365" s="200" t="s">
        <v>133</v>
      </c>
    </row>
    <row r="366" spans="1:4" ht="27.75" customHeight="1" x14ac:dyDescent="0.2">
      <c r="A366" s="201">
        <v>369</v>
      </c>
      <c r="B366" s="199" t="s">
        <v>749</v>
      </c>
      <c r="C366" s="200" t="s">
        <v>133</v>
      </c>
      <c r="D366" s="200" t="s">
        <v>133</v>
      </c>
    </row>
    <row r="367" spans="1:4" ht="27.75" customHeight="1" x14ac:dyDescent="0.2">
      <c r="A367" s="201">
        <v>370</v>
      </c>
      <c r="B367" s="199" t="s">
        <v>750</v>
      </c>
      <c r="C367" s="200" t="s">
        <v>133</v>
      </c>
      <c r="D367" s="200" t="s">
        <v>133</v>
      </c>
    </row>
    <row r="368" spans="1:4" ht="27.75" customHeight="1" x14ac:dyDescent="0.2">
      <c r="A368" s="201">
        <v>371</v>
      </c>
      <c r="B368" s="199" t="s">
        <v>751</v>
      </c>
      <c r="C368" s="200" t="s">
        <v>133</v>
      </c>
      <c r="D368" s="200" t="s">
        <v>133</v>
      </c>
    </row>
    <row r="369" spans="1:4" ht="27.75" customHeight="1" x14ac:dyDescent="0.2">
      <c r="A369" s="201">
        <v>372</v>
      </c>
      <c r="B369" s="199" t="s">
        <v>752</v>
      </c>
      <c r="C369" s="200" t="s">
        <v>133</v>
      </c>
      <c r="D369" s="200" t="s">
        <v>133</v>
      </c>
    </row>
    <row r="370" spans="1:4" ht="27.75" customHeight="1" x14ac:dyDescent="0.2">
      <c r="A370" s="201">
        <v>373</v>
      </c>
      <c r="B370" s="199" t="s">
        <v>753</v>
      </c>
      <c r="C370" s="200" t="s">
        <v>133</v>
      </c>
      <c r="D370" s="200" t="s">
        <v>133</v>
      </c>
    </row>
    <row r="371" spans="1:4" ht="27.75" customHeight="1" x14ac:dyDescent="0.2">
      <c r="A371" s="201">
        <v>374</v>
      </c>
      <c r="B371" s="199" t="s">
        <v>754</v>
      </c>
      <c r="C371" s="200" t="s">
        <v>133</v>
      </c>
      <c r="D371" s="200" t="s">
        <v>133</v>
      </c>
    </row>
    <row r="372" spans="1:4" ht="27.75" customHeight="1" x14ac:dyDescent="0.2">
      <c r="A372" s="201">
        <v>375</v>
      </c>
      <c r="B372" s="199" t="s">
        <v>755</v>
      </c>
      <c r="C372" s="200" t="s">
        <v>133</v>
      </c>
      <c r="D372" s="200" t="s">
        <v>133</v>
      </c>
    </row>
    <row r="373" spans="1:4" ht="27.75" customHeight="1" x14ac:dyDescent="0.2">
      <c r="A373" s="201">
        <v>376</v>
      </c>
      <c r="B373" s="199" t="s">
        <v>756</v>
      </c>
      <c r="C373" s="200" t="s">
        <v>133</v>
      </c>
      <c r="D373" s="200" t="s">
        <v>133</v>
      </c>
    </row>
    <row r="374" spans="1:4" ht="27.75" customHeight="1" x14ac:dyDescent="0.2">
      <c r="A374" s="201">
        <v>377</v>
      </c>
      <c r="B374" s="199" t="s">
        <v>757</v>
      </c>
      <c r="C374" s="200" t="s">
        <v>133</v>
      </c>
      <c r="D374" s="200" t="s">
        <v>133</v>
      </c>
    </row>
    <row r="375" spans="1:4" ht="27.75" customHeight="1" x14ac:dyDescent="0.2">
      <c r="A375" s="201">
        <v>378</v>
      </c>
      <c r="B375" s="199" t="s">
        <v>758</v>
      </c>
      <c r="C375" s="200" t="s">
        <v>133</v>
      </c>
      <c r="D375" s="200" t="s">
        <v>133</v>
      </c>
    </row>
    <row r="376" spans="1:4" ht="27.75" customHeight="1" x14ac:dyDescent="0.2">
      <c r="A376" s="201">
        <v>379</v>
      </c>
      <c r="B376" s="199" t="s">
        <v>759</v>
      </c>
      <c r="C376" s="200" t="s">
        <v>133</v>
      </c>
      <c r="D376" s="200" t="s">
        <v>133</v>
      </c>
    </row>
    <row r="377" spans="1:4" ht="27.75" customHeight="1" x14ac:dyDescent="0.2">
      <c r="A377" s="201">
        <v>380</v>
      </c>
      <c r="B377" s="199" t="s">
        <v>760</v>
      </c>
      <c r="C377" s="200" t="s">
        <v>133</v>
      </c>
      <c r="D377" s="200" t="s">
        <v>133</v>
      </c>
    </row>
    <row r="378" spans="1:4" ht="27.75" customHeight="1" x14ac:dyDescent="0.2">
      <c r="A378" s="201">
        <v>381</v>
      </c>
      <c r="B378" s="199" t="s">
        <v>761</v>
      </c>
      <c r="C378" s="200" t="s">
        <v>133</v>
      </c>
      <c r="D378" s="200" t="s">
        <v>133</v>
      </c>
    </row>
    <row r="379" spans="1:4" ht="27.75" customHeight="1" x14ac:dyDescent="0.2">
      <c r="A379" s="201">
        <v>382</v>
      </c>
      <c r="B379" s="199" t="s">
        <v>762</v>
      </c>
      <c r="C379" s="200" t="s">
        <v>133</v>
      </c>
      <c r="D379" s="200" t="s">
        <v>133</v>
      </c>
    </row>
    <row r="380" spans="1:4" ht="27.75" customHeight="1" x14ac:dyDescent="0.2">
      <c r="A380" s="201">
        <v>383</v>
      </c>
      <c r="B380" s="199" t="s">
        <v>763</v>
      </c>
      <c r="C380" s="200" t="s">
        <v>133</v>
      </c>
      <c r="D380" s="200" t="s">
        <v>133</v>
      </c>
    </row>
    <row r="381" spans="1:4" ht="27.75" customHeight="1" x14ac:dyDescent="0.2">
      <c r="A381" s="201">
        <v>384</v>
      </c>
      <c r="B381" s="199" t="s">
        <v>764</v>
      </c>
      <c r="C381" s="200" t="s">
        <v>133</v>
      </c>
      <c r="D381" s="200" t="s">
        <v>133</v>
      </c>
    </row>
    <row r="382" spans="1:4" ht="27.75" customHeight="1" x14ac:dyDescent="0.2">
      <c r="A382" s="201">
        <v>385</v>
      </c>
      <c r="B382" s="199" t="s">
        <v>765</v>
      </c>
      <c r="C382" s="200" t="s">
        <v>133</v>
      </c>
      <c r="D382" s="200" t="s">
        <v>133</v>
      </c>
    </row>
    <row r="383" spans="1:4" ht="27.75" customHeight="1" x14ac:dyDescent="0.2">
      <c r="A383" s="201">
        <v>386</v>
      </c>
      <c r="B383" s="199" t="s">
        <v>766</v>
      </c>
      <c r="C383" s="200" t="s">
        <v>133</v>
      </c>
      <c r="D383" s="200" t="s">
        <v>133</v>
      </c>
    </row>
    <row r="384" spans="1:4" ht="27.75" customHeight="1" x14ac:dyDescent="0.2">
      <c r="A384" s="201">
        <v>387</v>
      </c>
      <c r="B384" s="199" t="s">
        <v>767</v>
      </c>
      <c r="C384" s="200" t="s">
        <v>133</v>
      </c>
      <c r="D384" s="200" t="s">
        <v>133</v>
      </c>
    </row>
    <row r="385" spans="1:4" ht="27.75" customHeight="1" x14ac:dyDescent="0.2">
      <c r="A385" s="201">
        <v>388</v>
      </c>
      <c r="B385" s="199" t="s">
        <v>768</v>
      </c>
      <c r="C385" s="200" t="s">
        <v>133</v>
      </c>
      <c r="D385" s="200" t="s">
        <v>133</v>
      </c>
    </row>
    <row r="386" spans="1:4" ht="27.75" customHeight="1" x14ac:dyDescent="0.2">
      <c r="A386" s="201">
        <v>390</v>
      </c>
      <c r="B386" s="199" t="s">
        <v>769</v>
      </c>
      <c r="C386" s="200" t="s">
        <v>133</v>
      </c>
      <c r="D386" s="200" t="s">
        <v>133</v>
      </c>
    </row>
    <row r="387" spans="1:4" ht="27.75" customHeight="1" x14ac:dyDescent="0.2">
      <c r="A387" s="201">
        <v>391</v>
      </c>
      <c r="B387" s="199" t="s">
        <v>770</v>
      </c>
      <c r="C387" s="200" t="s">
        <v>133</v>
      </c>
      <c r="D387" s="200" t="s">
        <v>133</v>
      </c>
    </row>
    <row r="388" spans="1:4" ht="27.75" customHeight="1" x14ac:dyDescent="0.2">
      <c r="A388" s="201">
        <v>392</v>
      </c>
      <c r="B388" s="199" t="s">
        <v>771</v>
      </c>
      <c r="C388" s="200" t="s">
        <v>133</v>
      </c>
      <c r="D388" s="200" t="s">
        <v>133</v>
      </c>
    </row>
    <row r="389" spans="1:4" ht="27.75" customHeight="1" x14ac:dyDescent="0.2">
      <c r="A389" s="201">
        <v>393</v>
      </c>
      <c r="B389" s="199" t="s">
        <v>772</v>
      </c>
      <c r="C389" s="200" t="s">
        <v>133</v>
      </c>
      <c r="D389" s="200" t="s">
        <v>133</v>
      </c>
    </row>
    <row r="390" spans="1:4" ht="27.75" customHeight="1" x14ac:dyDescent="0.2">
      <c r="A390" s="201">
        <v>394</v>
      </c>
      <c r="B390" s="199" t="s">
        <v>773</v>
      </c>
      <c r="C390" s="200" t="s">
        <v>133</v>
      </c>
      <c r="D390" s="200" t="s">
        <v>133</v>
      </c>
    </row>
    <row r="391" spans="1:4" ht="27.75" customHeight="1" x14ac:dyDescent="0.2">
      <c r="A391" s="201">
        <v>395</v>
      </c>
      <c r="B391" s="199" t="s">
        <v>774</v>
      </c>
      <c r="C391" s="200" t="s">
        <v>133</v>
      </c>
      <c r="D391" s="200" t="s">
        <v>133</v>
      </c>
    </row>
    <row r="392" spans="1:4" ht="27.75" customHeight="1" x14ac:dyDescent="0.2">
      <c r="A392" s="201">
        <v>396</v>
      </c>
      <c r="B392" s="199" t="s">
        <v>775</v>
      </c>
      <c r="C392" s="200" t="s">
        <v>133</v>
      </c>
      <c r="D392" s="200" t="s">
        <v>133</v>
      </c>
    </row>
    <row r="393" spans="1:4" ht="27.75" customHeight="1" x14ac:dyDescent="0.2">
      <c r="A393" s="201">
        <v>397</v>
      </c>
      <c r="B393" s="199" t="s">
        <v>776</v>
      </c>
      <c r="C393" s="200" t="s">
        <v>133</v>
      </c>
      <c r="D393" s="200" t="s">
        <v>133</v>
      </c>
    </row>
    <row r="394" spans="1:4" ht="27.75" customHeight="1" x14ac:dyDescent="0.2">
      <c r="A394" s="201">
        <v>398</v>
      </c>
      <c r="B394" s="199" t="s">
        <v>777</v>
      </c>
      <c r="C394" s="200" t="s">
        <v>133</v>
      </c>
      <c r="D394" s="200" t="s">
        <v>133</v>
      </c>
    </row>
    <row r="395" spans="1:4" ht="27.75" customHeight="1" x14ac:dyDescent="0.2">
      <c r="A395" s="201">
        <v>399</v>
      </c>
      <c r="B395" s="199" t="s">
        <v>778</v>
      </c>
      <c r="C395" s="200" t="s">
        <v>133</v>
      </c>
      <c r="D395" s="200" t="s">
        <v>133</v>
      </c>
    </row>
    <row r="396" spans="1:4" ht="27.75" customHeight="1" x14ac:dyDescent="0.2">
      <c r="A396" s="201">
        <v>400</v>
      </c>
      <c r="B396" s="199" t="s">
        <v>779</v>
      </c>
      <c r="C396" s="200" t="s">
        <v>133</v>
      </c>
      <c r="D396" s="200" t="s">
        <v>133</v>
      </c>
    </row>
    <row r="397" spans="1:4" ht="27.75" customHeight="1" x14ac:dyDescent="0.2">
      <c r="A397" s="201">
        <v>401</v>
      </c>
      <c r="B397" s="199" t="s">
        <v>780</v>
      </c>
      <c r="C397" s="200" t="s">
        <v>133</v>
      </c>
      <c r="D397" s="200" t="s">
        <v>133</v>
      </c>
    </row>
    <row r="398" spans="1:4" ht="27.75" customHeight="1" x14ac:dyDescent="0.2">
      <c r="A398" s="201">
        <v>402</v>
      </c>
      <c r="B398" s="199" t="s">
        <v>781</v>
      </c>
      <c r="C398" s="200" t="s">
        <v>133</v>
      </c>
      <c r="D398" s="200" t="s">
        <v>133</v>
      </c>
    </row>
    <row r="399" spans="1:4" ht="27.75" customHeight="1" x14ac:dyDescent="0.2">
      <c r="A399" s="201">
        <v>403</v>
      </c>
      <c r="B399" s="199" t="s">
        <v>782</v>
      </c>
      <c r="C399" s="200" t="s">
        <v>133</v>
      </c>
      <c r="D399" s="200" t="s">
        <v>133</v>
      </c>
    </row>
    <row r="400" spans="1:4" ht="27.75" customHeight="1" x14ac:dyDescent="0.2">
      <c r="A400" s="201">
        <v>404</v>
      </c>
      <c r="B400" s="199" t="s">
        <v>783</v>
      </c>
      <c r="C400" s="200" t="s">
        <v>133</v>
      </c>
      <c r="D400" s="200" t="s">
        <v>133</v>
      </c>
    </row>
    <row r="401" spans="1:4" ht="27.75" customHeight="1" x14ac:dyDescent="0.2">
      <c r="A401" s="201">
        <v>405</v>
      </c>
      <c r="B401" s="199" t="s">
        <v>784</v>
      </c>
      <c r="C401" s="200" t="s">
        <v>133</v>
      </c>
      <c r="D401" s="200" t="s">
        <v>133</v>
      </c>
    </row>
    <row r="402" spans="1:4" ht="27.75" customHeight="1" x14ac:dyDescent="0.2">
      <c r="A402" s="201">
        <v>406</v>
      </c>
      <c r="B402" s="199" t="s">
        <v>785</v>
      </c>
      <c r="C402" s="200" t="s">
        <v>133</v>
      </c>
      <c r="D402" s="200" t="s">
        <v>133</v>
      </c>
    </row>
    <row r="403" spans="1:4" ht="27.75" customHeight="1" x14ac:dyDescent="0.2">
      <c r="A403" s="201">
        <v>407</v>
      </c>
      <c r="B403" s="199" t="s">
        <v>786</v>
      </c>
      <c r="C403" s="200" t="s">
        <v>133</v>
      </c>
      <c r="D403" s="200" t="s">
        <v>133</v>
      </c>
    </row>
    <row r="404" spans="1:4" ht="27.75" customHeight="1" x14ac:dyDescent="0.2">
      <c r="A404" s="201">
        <v>408</v>
      </c>
      <c r="B404" s="199" t="s">
        <v>787</v>
      </c>
      <c r="C404" s="200" t="s">
        <v>133</v>
      </c>
      <c r="D404" s="200" t="s">
        <v>133</v>
      </c>
    </row>
    <row r="405" spans="1:4" ht="27.75" customHeight="1" x14ac:dyDescent="0.2">
      <c r="A405" s="201">
        <v>409</v>
      </c>
      <c r="B405" s="199" t="s">
        <v>788</v>
      </c>
      <c r="C405" s="200" t="s">
        <v>133</v>
      </c>
      <c r="D405" s="200" t="s">
        <v>133</v>
      </c>
    </row>
    <row r="406" spans="1:4" ht="27.75" customHeight="1" x14ac:dyDescent="0.2">
      <c r="A406" s="201">
        <v>410</v>
      </c>
      <c r="B406" s="199" t="s">
        <v>789</v>
      </c>
      <c r="C406" s="200" t="s">
        <v>133</v>
      </c>
      <c r="D406" s="200" t="s">
        <v>133</v>
      </c>
    </row>
    <row r="407" spans="1:4" ht="27.75" customHeight="1" x14ac:dyDescent="0.2">
      <c r="A407" s="201">
        <v>411</v>
      </c>
      <c r="B407" s="199" t="s">
        <v>790</v>
      </c>
      <c r="C407" s="200" t="s">
        <v>133</v>
      </c>
      <c r="D407" s="200" t="s">
        <v>133</v>
      </c>
    </row>
    <row r="408" spans="1:4" ht="27.75" customHeight="1" x14ac:dyDescent="0.2">
      <c r="A408" s="201">
        <v>412</v>
      </c>
      <c r="B408" s="199" t="s">
        <v>791</v>
      </c>
      <c r="C408" s="200" t="s">
        <v>133</v>
      </c>
      <c r="D408" s="200" t="s">
        <v>133</v>
      </c>
    </row>
    <row r="409" spans="1:4" ht="27.75" customHeight="1" x14ac:dyDescent="0.2">
      <c r="A409" s="201">
        <v>413</v>
      </c>
      <c r="B409" s="199" t="s">
        <v>792</v>
      </c>
      <c r="C409" s="200" t="s">
        <v>133</v>
      </c>
      <c r="D409" s="200" t="s">
        <v>133</v>
      </c>
    </row>
    <row r="410" spans="1:4" ht="27.75" customHeight="1" x14ac:dyDescent="0.2">
      <c r="A410" s="201">
        <v>414</v>
      </c>
      <c r="B410" s="199" t="s">
        <v>793</v>
      </c>
      <c r="C410" s="200" t="s">
        <v>133</v>
      </c>
      <c r="D410" s="200" t="s">
        <v>133</v>
      </c>
    </row>
    <row r="411" spans="1:4" ht="27.75" customHeight="1" x14ac:dyDescent="0.2">
      <c r="A411" s="201">
        <v>415</v>
      </c>
      <c r="B411" s="199" t="s">
        <v>794</v>
      </c>
      <c r="C411" s="200" t="s">
        <v>133</v>
      </c>
      <c r="D411" s="200" t="s">
        <v>133</v>
      </c>
    </row>
    <row r="412" spans="1:4" ht="27.75" customHeight="1" x14ac:dyDescent="0.2">
      <c r="A412" s="201">
        <v>416</v>
      </c>
      <c r="B412" s="199" t="s">
        <v>795</v>
      </c>
      <c r="C412" s="200" t="s">
        <v>133</v>
      </c>
      <c r="D412" s="200" t="s">
        <v>133</v>
      </c>
    </row>
    <row r="413" spans="1:4" ht="27.75" customHeight="1" x14ac:dyDescent="0.2">
      <c r="A413" s="201">
        <v>417</v>
      </c>
      <c r="B413" s="199" t="s">
        <v>796</v>
      </c>
      <c r="C413" s="200" t="s">
        <v>133</v>
      </c>
      <c r="D413" s="200" t="s">
        <v>133</v>
      </c>
    </row>
    <row r="414" spans="1:4" ht="27.75" customHeight="1" x14ac:dyDescent="0.2">
      <c r="A414" s="201">
        <v>418</v>
      </c>
      <c r="B414" s="199" t="s">
        <v>797</v>
      </c>
      <c r="C414" s="200" t="s">
        <v>133</v>
      </c>
      <c r="D414" s="200" t="s">
        <v>133</v>
      </c>
    </row>
    <row r="415" spans="1:4" ht="27.75" customHeight="1" x14ac:dyDescent="0.2">
      <c r="A415" s="201">
        <v>419</v>
      </c>
      <c r="B415" s="199" t="s">
        <v>798</v>
      </c>
      <c r="C415" s="200" t="s">
        <v>133</v>
      </c>
      <c r="D415" s="200" t="s">
        <v>133</v>
      </c>
    </row>
    <row r="416" spans="1:4" ht="27.75" customHeight="1" x14ac:dyDescent="0.2">
      <c r="A416" s="201">
        <v>420</v>
      </c>
      <c r="B416" s="199" t="s">
        <v>799</v>
      </c>
      <c r="C416" s="200" t="s">
        <v>133</v>
      </c>
      <c r="D416" s="200" t="s">
        <v>133</v>
      </c>
    </row>
    <row r="417" spans="1:4" ht="27.75" customHeight="1" x14ac:dyDescent="0.2">
      <c r="A417" s="201">
        <v>421</v>
      </c>
      <c r="B417" s="199" t="s">
        <v>800</v>
      </c>
      <c r="C417" s="200" t="s">
        <v>133</v>
      </c>
      <c r="D417" s="200" t="s">
        <v>133</v>
      </c>
    </row>
    <row r="418" spans="1:4" ht="27.75" customHeight="1" x14ac:dyDescent="0.2">
      <c r="A418" s="201">
        <v>422</v>
      </c>
      <c r="B418" s="199" t="s">
        <v>801</v>
      </c>
      <c r="C418" s="200" t="s">
        <v>133</v>
      </c>
      <c r="D418" s="200" t="s">
        <v>133</v>
      </c>
    </row>
    <row r="419" spans="1:4" ht="27.75" customHeight="1" x14ac:dyDescent="0.2">
      <c r="A419" s="201">
        <v>423</v>
      </c>
      <c r="B419" s="199" t="s">
        <v>802</v>
      </c>
      <c r="C419" s="200" t="s">
        <v>133</v>
      </c>
      <c r="D419" s="200" t="s">
        <v>133</v>
      </c>
    </row>
    <row r="420" spans="1:4" ht="27.75" customHeight="1" x14ac:dyDescent="0.2">
      <c r="A420" s="201">
        <v>424</v>
      </c>
      <c r="B420" s="199" t="s">
        <v>803</v>
      </c>
      <c r="C420" s="200" t="s">
        <v>133</v>
      </c>
      <c r="D420" s="200" t="s">
        <v>133</v>
      </c>
    </row>
    <row r="421" spans="1:4" ht="27.75" customHeight="1" x14ac:dyDescent="0.2">
      <c r="A421" s="201">
        <v>425</v>
      </c>
      <c r="B421" s="199" t="s">
        <v>804</v>
      </c>
      <c r="C421" s="200" t="s">
        <v>133</v>
      </c>
      <c r="D421" s="200" t="s">
        <v>133</v>
      </c>
    </row>
    <row r="422" spans="1:4" ht="27.75" customHeight="1" x14ac:dyDescent="0.2">
      <c r="A422" s="201">
        <v>426</v>
      </c>
      <c r="B422" s="199" t="s">
        <v>805</v>
      </c>
      <c r="C422" s="200" t="s">
        <v>133</v>
      </c>
      <c r="D422" s="200" t="s">
        <v>133</v>
      </c>
    </row>
    <row r="423" spans="1:4" ht="27.75" customHeight="1" x14ac:dyDescent="0.2">
      <c r="A423" s="201">
        <v>427</v>
      </c>
      <c r="B423" s="199" t="s">
        <v>806</v>
      </c>
      <c r="C423" s="200" t="s">
        <v>133</v>
      </c>
      <c r="D423" s="200" t="s">
        <v>133</v>
      </c>
    </row>
    <row r="424" spans="1:4" ht="27.75" customHeight="1" x14ac:dyDescent="0.2">
      <c r="A424" s="201">
        <v>428</v>
      </c>
      <c r="B424" s="199" t="s">
        <v>807</v>
      </c>
      <c r="C424" s="200" t="s">
        <v>133</v>
      </c>
      <c r="D424" s="200" t="s">
        <v>133</v>
      </c>
    </row>
    <row r="425" spans="1:4" ht="27.75" customHeight="1" x14ac:dyDescent="0.2">
      <c r="A425" s="201">
        <v>429</v>
      </c>
      <c r="B425" s="199" t="s">
        <v>808</v>
      </c>
      <c r="C425" s="200" t="s">
        <v>133</v>
      </c>
      <c r="D425" s="200" t="s">
        <v>133</v>
      </c>
    </row>
    <row r="426" spans="1:4" ht="27.75" customHeight="1" x14ac:dyDescent="0.2">
      <c r="A426" s="201">
        <v>430</v>
      </c>
      <c r="B426" s="199" t="s">
        <v>809</v>
      </c>
      <c r="C426" s="200" t="s">
        <v>133</v>
      </c>
      <c r="D426" s="200" t="s">
        <v>133</v>
      </c>
    </row>
    <row r="427" spans="1:4" ht="27.75" customHeight="1" x14ac:dyDescent="0.2">
      <c r="A427" s="201">
        <v>431</v>
      </c>
      <c r="B427" s="199" t="s">
        <v>810</v>
      </c>
      <c r="C427" s="200" t="s">
        <v>133</v>
      </c>
      <c r="D427" s="200" t="s">
        <v>133</v>
      </c>
    </row>
    <row r="428" spans="1:4" ht="27.75" customHeight="1" x14ac:dyDescent="0.2">
      <c r="A428" s="201">
        <v>432</v>
      </c>
      <c r="B428" s="199" t="s">
        <v>811</v>
      </c>
      <c r="C428" s="200" t="s">
        <v>133</v>
      </c>
      <c r="D428" s="200" t="s">
        <v>133</v>
      </c>
    </row>
    <row r="429" spans="1:4" ht="27.75" customHeight="1" x14ac:dyDescent="0.2">
      <c r="A429" s="201">
        <v>433</v>
      </c>
      <c r="B429" s="199" t="s">
        <v>812</v>
      </c>
      <c r="C429" s="200" t="s">
        <v>133</v>
      </c>
      <c r="D429" s="200" t="s">
        <v>133</v>
      </c>
    </row>
    <row r="430" spans="1:4" ht="27.75" customHeight="1" x14ac:dyDescent="0.2">
      <c r="A430" s="201">
        <v>434</v>
      </c>
      <c r="B430" s="199" t="s">
        <v>813</v>
      </c>
      <c r="C430" s="200" t="s">
        <v>133</v>
      </c>
      <c r="D430" s="200" t="s">
        <v>133</v>
      </c>
    </row>
    <row r="431" spans="1:4" ht="27.75" customHeight="1" x14ac:dyDescent="0.2">
      <c r="A431" s="201">
        <v>435</v>
      </c>
      <c r="B431" s="199" t="s">
        <v>814</v>
      </c>
      <c r="C431" s="200" t="s">
        <v>133</v>
      </c>
      <c r="D431" s="200" t="s">
        <v>133</v>
      </c>
    </row>
    <row r="432" spans="1:4" ht="27.75" customHeight="1" x14ac:dyDescent="0.2">
      <c r="A432" s="201">
        <v>436</v>
      </c>
      <c r="B432" s="199" t="s">
        <v>815</v>
      </c>
      <c r="C432" s="200" t="s">
        <v>133</v>
      </c>
      <c r="D432" s="200" t="s">
        <v>133</v>
      </c>
    </row>
    <row r="433" spans="1:4" ht="27.75" customHeight="1" x14ac:dyDescent="0.2">
      <c r="A433" s="201">
        <v>437</v>
      </c>
      <c r="B433" s="199" t="s">
        <v>816</v>
      </c>
      <c r="C433" s="200" t="s">
        <v>133</v>
      </c>
      <c r="D433" s="200" t="s">
        <v>133</v>
      </c>
    </row>
    <row r="434" spans="1:4" ht="27.75" customHeight="1" x14ac:dyDescent="0.2">
      <c r="A434" s="201">
        <v>438</v>
      </c>
      <c r="B434" s="199" t="s">
        <v>817</v>
      </c>
      <c r="C434" s="200" t="s">
        <v>133</v>
      </c>
      <c r="D434" s="200" t="s">
        <v>133</v>
      </c>
    </row>
    <row r="435" spans="1:4" ht="27.75" customHeight="1" x14ac:dyDescent="0.2">
      <c r="A435" s="201">
        <v>439</v>
      </c>
      <c r="B435" s="199" t="s">
        <v>818</v>
      </c>
      <c r="C435" s="200" t="s">
        <v>133</v>
      </c>
      <c r="D435" s="200" t="s">
        <v>133</v>
      </c>
    </row>
    <row r="436" spans="1:4" ht="27.75" customHeight="1" x14ac:dyDescent="0.2">
      <c r="A436" s="201">
        <v>440</v>
      </c>
      <c r="B436" s="199" t="s">
        <v>819</v>
      </c>
      <c r="C436" s="200" t="s">
        <v>133</v>
      </c>
      <c r="D436" s="200" t="s">
        <v>133</v>
      </c>
    </row>
    <row r="437" spans="1:4" ht="27.75" customHeight="1" x14ac:dyDescent="0.2">
      <c r="A437" s="201">
        <v>441</v>
      </c>
      <c r="B437" s="199" t="s">
        <v>820</v>
      </c>
      <c r="C437" s="200" t="s">
        <v>133</v>
      </c>
      <c r="D437" s="200" t="s">
        <v>133</v>
      </c>
    </row>
    <row r="438" spans="1:4" ht="27.75" customHeight="1" x14ac:dyDescent="0.2">
      <c r="A438" s="201">
        <v>442</v>
      </c>
      <c r="B438" s="199" t="s">
        <v>821</v>
      </c>
      <c r="C438" s="200">
        <v>11.071</v>
      </c>
      <c r="D438" s="200" t="s">
        <v>133</v>
      </c>
    </row>
    <row r="439" spans="1:4" ht="27.75" customHeight="1" x14ac:dyDescent="0.2">
      <c r="A439" s="201">
        <v>443</v>
      </c>
      <c r="B439" s="199" t="s">
        <v>822</v>
      </c>
      <c r="C439" s="200" t="s">
        <v>133</v>
      </c>
      <c r="D439" s="200" t="s">
        <v>133</v>
      </c>
    </row>
    <row r="440" spans="1:4" ht="27.75" customHeight="1" x14ac:dyDescent="0.2">
      <c r="A440" s="201">
        <v>444</v>
      </c>
      <c r="B440" s="199" t="s">
        <v>823</v>
      </c>
      <c r="C440" s="200" t="s">
        <v>133</v>
      </c>
      <c r="D440" s="200" t="s">
        <v>133</v>
      </c>
    </row>
    <row r="441" spans="1:4" ht="27.75" customHeight="1" x14ac:dyDescent="0.2">
      <c r="A441" s="201">
        <v>445</v>
      </c>
      <c r="B441" s="199" t="s">
        <v>824</v>
      </c>
      <c r="C441" s="200" t="s">
        <v>133</v>
      </c>
      <c r="D441" s="200" t="s">
        <v>133</v>
      </c>
    </row>
    <row r="442" spans="1:4" ht="27.75" customHeight="1" x14ac:dyDescent="0.2">
      <c r="A442" s="201">
        <v>446</v>
      </c>
      <c r="B442" s="199" t="s">
        <v>825</v>
      </c>
      <c r="C442" s="200" t="s">
        <v>133</v>
      </c>
      <c r="D442" s="200" t="s">
        <v>133</v>
      </c>
    </row>
    <row r="443" spans="1:4" ht="27.75" customHeight="1" x14ac:dyDescent="0.2">
      <c r="A443" s="201">
        <v>447</v>
      </c>
      <c r="B443" s="199" t="s">
        <v>826</v>
      </c>
      <c r="C443" s="200" t="s">
        <v>133</v>
      </c>
      <c r="D443" s="200" t="s">
        <v>133</v>
      </c>
    </row>
    <row r="444" spans="1:4" ht="27.75" customHeight="1" x14ac:dyDescent="0.2">
      <c r="A444" s="201">
        <v>448</v>
      </c>
      <c r="B444" s="199" t="s">
        <v>827</v>
      </c>
      <c r="C444" s="200" t="s">
        <v>133</v>
      </c>
      <c r="D444" s="200" t="s">
        <v>133</v>
      </c>
    </row>
    <row r="445" spans="1:4" ht="27.75" customHeight="1" x14ac:dyDescent="0.2">
      <c r="A445" s="201">
        <v>449</v>
      </c>
      <c r="B445" s="199" t="s">
        <v>828</v>
      </c>
      <c r="C445" s="200" t="s">
        <v>133</v>
      </c>
      <c r="D445" s="200" t="s">
        <v>133</v>
      </c>
    </row>
    <row r="446" spans="1:4" ht="27.75" customHeight="1" x14ac:dyDescent="0.2">
      <c r="A446" s="201">
        <v>450</v>
      </c>
      <c r="B446" s="199" t="s">
        <v>829</v>
      </c>
      <c r="C446" s="200" t="s">
        <v>133</v>
      </c>
      <c r="D446" s="200" t="s">
        <v>133</v>
      </c>
    </row>
    <row r="447" spans="1:4" ht="27.75" customHeight="1" x14ac:dyDescent="0.2">
      <c r="A447" s="201">
        <v>451</v>
      </c>
      <c r="B447" s="199" t="s">
        <v>830</v>
      </c>
      <c r="C447" s="200" t="s">
        <v>133</v>
      </c>
      <c r="D447" s="200" t="s">
        <v>133</v>
      </c>
    </row>
    <row r="448" spans="1:4" ht="27.75" customHeight="1" x14ac:dyDescent="0.2">
      <c r="A448" s="201">
        <v>452</v>
      </c>
      <c r="B448" s="199" t="s">
        <v>831</v>
      </c>
      <c r="C448" s="200" t="s">
        <v>133</v>
      </c>
      <c r="D448" s="200" t="s">
        <v>133</v>
      </c>
    </row>
    <row r="449" spans="1:4" ht="27.75" customHeight="1" x14ac:dyDescent="0.2">
      <c r="A449" s="201">
        <v>453</v>
      </c>
      <c r="B449" s="199" t="s">
        <v>832</v>
      </c>
      <c r="C449" s="200" t="s">
        <v>133</v>
      </c>
      <c r="D449" s="200" t="s">
        <v>133</v>
      </c>
    </row>
    <row r="450" spans="1:4" ht="27.75" customHeight="1" x14ac:dyDescent="0.2">
      <c r="A450" s="201">
        <v>454</v>
      </c>
      <c r="B450" s="199" t="s">
        <v>833</v>
      </c>
      <c r="C450" s="200">
        <v>1.2450000000000001</v>
      </c>
      <c r="D450" s="200" t="s">
        <v>133</v>
      </c>
    </row>
    <row r="451" spans="1:4" ht="27.75" customHeight="1" x14ac:dyDescent="0.2">
      <c r="A451" s="201">
        <v>455</v>
      </c>
      <c r="B451" s="199" t="s">
        <v>834</v>
      </c>
      <c r="C451" s="200" t="s">
        <v>133</v>
      </c>
      <c r="D451" s="200" t="s">
        <v>133</v>
      </c>
    </row>
    <row r="452" spans="1:4" ht="27.75" customHeight="1" x14ac:dyDescent="0.2">
      <c r="A452" s="201">
        <v>456</v>
      </c>
      <c r="B452" s="199" t="s">
        <v>835</v>
      </c>
      <c r="C452" s="200" t="s">
        <v>133</v>
      </c>
      <c r="D452" s="200" t="s">
        <v>133</v>
      </c>
    </row>
    <row r="453" spans="1:4" ht="27.75" customHeight="1" x14ac:dyDescent="0.2">
      <c r="A453" s="201">
        <v>457</v>
      </c>
      <c r="B453" s="199" t="s">
        <v>836</v>
      </c>
      <c r="C453" s="200" t="s">
        <v>133</v>
      </c>
      <c r="D453" s="200" t="s">
        <v>133</v>
      </c>
    </row>
    <row r="454" spans="1:4" ht="27.75" customHeight="1" x14ac:dyDescent="0.2">
      <c r="A454" s="201">
        <v>458</v>
      </c>
      <c r="B454" s="199" t="s">
        <v>837</v>
      </c>
      <c r="C454" s="200" t="s">
        <v>133</v>
      </c>
      <c r="D454" s="200" t="s">
        <v>133</v>
      </c>
    </row>
    <row r="455" spans="1:4" ht="27.75" customHeight="1" x14ac:dyDescent="0.2">
      <c r="A455" s="201">
        <v>459</v>
      </c>
      <c r="B455" s="199" t="s">
        <v>838</v>
      </c>
      <c r="C455" s="200" t="s">
        <v>133</v>
      </c>
      <c r="D455" s="200" t="s">
        <v>133</v>
      </c>
    </row>
    <row r="456" spans="1:4" ht="27.75" customHeight="1" x14ac:dyDescent="0.2">
      <c r="A456" s="201">
        <v>527</v>
      </c>
      <c r="B456" s="199" t="s">
        <v>839</v>
      </c>
      <c r="C456" s="200" t="s">
        <v>133</v>
      </c>
      <c r="D456" s="200" t="s">
        <v>133</v>
      </c>
    </row>
    <row r="457" spans="1:4" ht="27.75" customHeight="1" x14ac:dyDescent="0.2">
      <c r="A457" s="201">
        <v>528</v>
      </c>
      <c r="B457" s="199" t="s">
        <v>840</v>
      </c>
      <c r="C457" s="200" t="s">
        <v>133</v>
      </c>
      <c r="D457" s="200" t="s">
        <v>133</v>
      </c>
    </row>
    <row r="458" spans="1:4" ht="27.75" customHeight="1" x14ac:dyDescent="0.2">
      <c r="A458" s="201">
        <v>529</v>
      </c>
      <c r="B458" s="199" t="s">
        <v>841</v>
      </c>
      <c r="C458" s="200" t="s">
        <v>133</v>
      </c>
      <c r="D458" s="200" t="s">
        <v>133</v>
      </c>
    </row>
    <row r="459" spans="1:4" ht="27.75" customHeight="1" x14ac:dyDescent="0.2">
      <c r="A459" s="201">
        <v>530</v>
      </c>
      <c r="B459" s="199" t="s">
        <v>842</v>
      </c>
      <c r="C459" s="200" t="s">
        <v>133</v>
      </c>
      <c r="D459" s="200" t="s">
        <v>133</v>
      </c>
    </row>
    <row r="460" spans="1:4" ht="27.75" customHeight="1" x14ac:dyDescent="0.2">
      <c r="A460" s="201">
        <v>531</v>
      </c>
      <c r="B460" s="199" t="s">
        <v>843</v>
      </c>
      <c r="C460" s="200" t="s">
        <v>133</v>
      </c>
      <c r="D460" s="200" t="s">
        <v>133</v>
      </c>
    </row>
    <row r="461" spans="1:4" ht="27.75" customHeight="1" x14ac:dyDescent="0.2">
      <c r="A461" s="201">
        <v>532</v>
      </c>
      <c r="B461" s="199" t="s">
        <v>844</v>
      </c>
      <c r="C461" s="200" t="s">
        <v>133</v>
      </c>
      <c r="D461" s="200" t="s">
        <v>133</v>
      </c>
    </row>
    <row r="462" spans="1:4" ht="27.75" customHeight="1" x14ac:dyDescent="0.2">
      <c r="A462" s="201">
        <v>533</v>
      </c>
      <c r="B462" s="199" t="s">
        <v>845</v>
      </c>
      <c r="C462" s="200" t="s">
        <v>133</v>
      </c>
      <c r="D462" s="200" t="s">
        <v>133</v>
      </c>
    </row>
    <row r="463" spans="1:4" ht="27.75" customHeight="1" x14ac:dyDescent="0.2">
      <c r="A463" s="201">
        <v>534</v>
      </c>
      <c r="B463" s="199" t="s">
        <v>846</v>
      </c>
      <c r="C463" s="200" t="s">
        <v>133</v>
      </c>
      <c r="D463" s="200" t="s">
        <v>133</v>
      </c>
    </row>
    <row r="464" spans="1:4" ht="27.75" customHeight="1" x14ac:dyDescent="0.2">
      <c r="A464" s="201">
        <v>535</v>
      </c>
      <c r="B464" s="199" t="s">
        <v>847</v>
      </c>
      <c r="C464" s="200" t="s">
        <v>133</v>
      </c>
      <c r="D464" s="200" t="s">
        <v>133</v>
      </c>
    </row>
    <row r="465" spans="1:4" ht="27.75" customHeight="1" x14ac:dyDescent="0.2">
      <c r="A465" s="201">
        <v>536</v>
      </c>
      <c r="B465" s="199" t="s">
        <v>848</v>
      </c>
      <c r="C465" s="200" t="s">
        <v>133</v>
      </c>
      <c r="D465" s="200" t="s">
        <v>133</v>
      </c>
    </row>
    <row r="466" spans="1:4" ht="27.75" customHeight="1" x14ac:dyDescent="0.2">
      <c r="A466" s="201">
        <v>537</v>
      </c>
      <c r="B466" s="199" t="s">
        <v>849</v>
      </c>
      <c r="C466" s="200" t="s">
        <v>133</v>
      </c>
      <c r="D466" s="200" t="s">
        <v>133</v>
      </c>
    </row>
    <row r="467" spans="1:4" ht="27.75" customHeight="1" x14ac:dyDescent="0.2">
      <c r="A467" s="201">
        <v>538</v>
      </c>
      <c r="B467" s="199" t="s">
        <v>850</v>
      </c>
      <c r="C467" s="200" t="s">
        <v>133</v>
      </c>
      <c r="D467" s="200" t="s">
        <v>133</v>
      </c>
    </row>
    <row r="468" spans="1:4" ht="27.75" customHeight="1" x14ac:dyDescent="0.2">
      <c r="A468" s="201">
        <v>539</v>
      </c>
      <c r="B468" s="199" t="s">
        <v>851</v>
      </c>
      <c r="C468" s="200" t="s">
        <v>133</v>
      </c>
      <c r="D468" s="200" t="s">
        <v>133</v>
      </c>
    </row>
    <row r="469" spans="1:4" ht="27.75" customHeight="1" x14ac:dyDescent="0.2">
      <c r="A469" s="201">
        <v>540</v>
      </c>
      <c r="B469" s="199" t="s">
        <v>852</v>
      </c>
      <c r="C469" s="200" t="s">
        <v>133</v>
      </c>
      <c r="D469" s="200" t="s">
        <v>133</v>
      </c>
    </row>
    <row r="470" spans="1:4" ht="27.75" customHeight="1" x14ac:dyDescent="0.2">
      <c r="A470" s="201">
        <v>541</v>
      </c>
      <c r="B470" s="199" t="s">
        <v>853</v>
      </c>
      <c r="C470" s="200" t="s">
        <v>133</v>
      </c>
      <c r="D470" s="200" t="s">
        <v>133</v>
      </c>
    </row>
    <row r="471" spans="1:4" ht="27.75" customHeight="1" x14ac:dyDescent="0.2">
      <c r="A471" s="201">
        <v>542</v>
      </c>
      <c r="B471" s="199" t="s">
        <v>854</v>
      </c>
      <c r="C471" s="200" t="s">
        <v>133</v>
      </c>
      <c r="D471" s="200" t="s">
        <v>133</v>
      </c>
    </row>
    <row r="472" spans="1:4" ht="27.75" customHeight="1" x14ac:dyDescent="0.2">
      <c r="A472" s="201">
        <v>543</v>
      </c>
      <c r="B472" s="199" t="s">
        <v>855</v>
      </c>
      <c r="C472" s="200" t="s">
        <v>133</v>
      </c>
      <c r="D472" s="200" t="s">
        <v>133</v>
      </c>
    </row>
    <row r="473" spans="1:4" ht="27.75" customHeight="1" x14ac:dyDescent="0.2">
      <c r="A473" s="201">
        <v>544</v>
      </c>
      <c r="B473" s="199" t="s">
        <v>856</v>
      </c>
      <c r="C473" s="200" t="s">
        <v>133</v>
      </c>
      <c r="D473" s="200" t="s">
        <v>133</v>
      </c>
    </row>
    <row r="474" spans="1:4" ht="27.75" customHeight="1" x14ac:dyDescent="0.2">
      <c r="A474" s="201">
        <v>545</v>
      </c>
      <c r="B474" s="199" t="s">
        <v>857</v>
      </c>
      <c r="C474" s="200" t="s">
        <v>133</v>
      </c>
      <c r="D474" s="200" t="s">
        <v>133</v>
      </c>
    </row>
    <row r="475" spans="1:4" ht="27.75" customHeight="1" x14ac:dyDescent="0.2">
      <c r="A475" s="201">
        <v>546</v>
      </c>
      <c r="B475" s="199" t="s">
        <v>858</v>
      </c>
      <c r="C475" s="200" t="s">
        <v>133</v>
      </c>
      <c r="D475" s="200" t="s">
        <v>133</v>
      </c>
    </row>
    <row r="476" spans="1:4" ht="27.75" customHeight="1" x14ac:dyDescent="0.2">
      <c r="A476" s="201">
        <v>547</v>
      </c>
      <c r="B476" s="199" t="s">
        <v>859</v>
      </c>
      <c r="C476" s="200" t="s">
        <v>133</v>
      </c>
      <c r="D476" s="200" t="s">
        <v>133</v>
      </c>
    </row>
    <row r="477" spans="1:4" ht="27.75" customHeight="1" x14ac:dyDescent="0.2">
      <c r="A477" s="201">
        <v>548</v>
      </c>
      <c r="B477" s="199" t="s">
        <v>860</v>
      </c>
      <c r="C477" s="200" t="s">
        <v>133</v>
      </c>
      <c r="D477" s="200" t="s">
        <v>133</v>
      </c>
    </row>
    <row r="478" spans="1:4" ht="27.75" customHeight="1" x14ac:dyDescent="0.2">
      <c r="A478" s="201">
        <v>549</v>
      </c>
      <c r="B478" s="199" t="s">
        <v>861</v>
      </c>
      <c r="C478" s="200" t="s">
        <v>133</v>
      </c>
      <c r="D478" s="200" t="s">
        <v>133</v>
      </c>
    </row>
    <row r="479" spans="1:4" ht="27.75" customHeight="1" x14ac:dyDescent="0.2">
      <c r="A479" s="201">
        <v>550</v>
      </c>
      <c r="B479" s="199" t="s">
        <v>862</v>
      </c>
      <c r="C479" s="200" t="s">
        <v>133</v>
      </c>
      <c r="D479" s="200" t="s">
        <v>133</v>
      </c>
    </row>
    <row r="480" spans="1:4" ht="27.75" customHeight="1" x14ac:dyDescent="0.2">
      <c r="A480" s="201">
        <v>551</v>
      </c>
      <c r="B480" s="199" t="s">
        <v>863</v>
      </c>
      <c r="C480" s="200" t="s">
        <v>133</v>
      </c>
      <c r="D480" s="200" t="s">
        <v>133</v>
      </c>
    </row>
    <row r="481" spans="1:4" ht="27.75" customHeight="1" x14ac:dyDescent="0.2">
      <c r="A481" s="201">
        <v>552</v>
      </c>
      <c r="B481" s="199" t="s">
        <v>864</v>
      </c>
      <c r="C481" s="200" t="s">
        <v>133</v>
      </c>
      <c r="D481" s="200" t="s">
        <v>133</v>
      </c>
    </row>
    <row r="482" spans="1:4" ht="27.75" customHeight="1" x14ac:dyDescent="0.2">
      <c r="A482" s="201">
        <v>553</v>
      </c>
      <c r="B482" s="199" t="s">
        <v>865</v>
      </c>
      <c r="C482" s="200" t="s">
        <v>133</v>
      </c>
      <c r="D482" s="200" t="s">
        <v>133</v>
      </c>
    </row>
    <row r="483" spans="1:4" ht="27.75" customHeight="1" x14ac:dyDescent="0.2">
      <c r="A483" s="201">
        <v>554</v>
      </c>
      <c r="B483" s="199" t="s">
        <v>866</v>
      </c>
      <c r="C483" s="200" t="s">
        <v>133</v>
      </c>
      <c r="D483" s="200" t="s">
        <v>133</v>
      </c>
    </row>
    <row r="484" spans="1:4" ht="27.75" customHeight="1" x14ac:dyDescent="0.2">
      <c r="A484" s="201">
        <v>555</v>
      </c>
      <c r="B484" s="199" t="s">
        <v>867</v>
      </c>
      <c r="C484" s="200" t="s">
        <v>133</v>
      </c>
      <c r="D484" s="200" t="s">
        <v>133</v>
      </c>
    </row>
    <row r="485" spans="1:4" ht="27.75" customHeight="1" x14ac:dyDescent="0.2">
      <c r="A485" s="201">
        <v>556</v>
      </c>
      <c r="B485" s="199" t="s">
        <v>868</v>
      </c>
      <c r="C485" s="200" t="s">
        <v>133</v>
      </c>
      <c r="D485" s="200" t="s">
        <v>133</v>
      </c>
    </row>
    <row r="486" spans="1:4" ht="27.75" customHeight="1" x14ac:dyDescent="0.2">
      <c r="A486" s="201">
        <v>557</v>
      </c>
      <c r="B486" s="199" t="s">
        <v>869</v>
      </c>
      <c r="C486" s="200" t="s">
        <v>133</v>
      </c>
      <c r="D486" s="200" t="s">
        <v>133</v>
      </c>
    </row>
    <row r="487" spans="1:4" ht="27.75" customHeight="1" x14ac:dyDescent="0.2">
      <c r="A487" s="201">
        <v>558</v>
      </c>
      <c r="B487" s="199" t="s">
        <v>870</v>
      </c>
      <c r="C487" s="200" t="s">
        <v>133</v>
      </c>
      <c r="D487" s="200" t="s">
        <v>133</v>
      </c>
    </row>
    <row r="488" spans="1:4" ht="27.75" customHeight="1" x14ac:dyDescent="0.2">
      <c r="A488" s="201">
        <v>559</v>
      </c>
      <c r="B488" s="199" t="s">
        <v>871</v>
      </c>
      <c r="C488" s="200" t="s">
        <v>133</v>
      </c>
      <c r="D488" s="200" t="s">
        <v>133</v>
      </c>
    </row>
    <row r="489" spans="1:4" ht="27.75" customHeight="1" x14ac:dyDescent="0.2">
      <c r="A489" s="201">
        <v>560</v>
      </c>
      <c r="B489" s="199" t="s">
        <v>872</v>
      </c>
      <c r="C489" s="200" t="s">
        <v>133</v>
      </c>
      <c r="D489" s="200" t="s">
        <v>133</v>
      </c>
    </row>
    <row r="490" spans="1:4" ht="27.75" customHeight="1" x14ac:dyDescent="0.2">
      <c r="A490" s="201">
        <v>562</v>
      </c>
      <c r="B490" s="199" t="s">
        <v>873</v>
      </c>
      <c r="C490" s="200" t="s">
        <v>133</v>
      </c>
      <c r="D490" s="200" t="s">
        <v>133</v>
      </c>
    </row>
    <row r="491" spans="1:4" ht="27.75" customHeight="1" x14ac:dyDescent="0.2">
      <c r="A491" s="201">
        <v>563</v>
      </c>
      <c r="B491" s="199" t="s">
        <v>874</v>
      </c>
      <c r="C491" s="200" t="s">
        <v>133</v>
      </c>
      <c r="D491" s="200" t="s">
        <v>133</v>
      </c>
    </row>
    <row r="492" spans="1:4" ht="27.75" customHeight="1" x14ac:dyDescent="0.2">
      <c r="A492" s="201">
        <v>564</v>
      </c>
      <c r="B492" s="199" t="s">
        <v>875</v>
      </c>
      <c r="C492" s="200" t="s">
        <v>133</v>
      </c>
      <c r="D492" s="200" t="s">
        <v>133</v>
      </c>
    </row>
    <row r="493" spans="1:4" ht="27.75" customHeight="1" x14ac:dyDescent="0.2">
      <c r="A493" s="201">
        <v>565</v>
      </c>
      <c r="B493" s="199" t="s">
        <v>876</v>
      </c>
      <c r="C493" s="200" t="s">
        <v>133</v>
      </c>
      <c r="D493" s="200" t="s">
        <v>133</v>
      </c>
    </row>
    <row r="494" spans="1:4" ht="27.75" customHeight="1" x14ac:dyDescent="0.2">
      <c r="A494" s="201">
        <v>566</v>
      </c>
      <c r="B494" s="199" t="s">
        <v>877</v>
      </c>
      <c r="C494" s="200" t="s">
        <v>133</v>
      </c>
      <c r="D494" s="200" t="s">
        <v>133</v>
      </c>
    </row>
    <row r="495" spans="1:4" ht="27.75" customHeight="1" x14ac:dyDescent="0.2">
      <c r="A495" s="201">
        <v>567</v>
      </c>
      <c r="B495" s="199" t="s">
        <v>878</v>
      </c>
      <c r="C495" s="200" t="s">
        <v>133</v>
      </c>
      <c r="D495" s="200" t="s">
        <v>133</v>
      </c>
    </row>
    <row r="496" spans="1:4" ht="27.75" customHeight="1" x14ac:dyDescent="0.2">
      <c r="A496" s="201">
        <v>568</v>
      </c>
      <c r="B496" s="199" t="s">
        <v>879</v>
      </c>
      <c r="C496" s="200" t="s">
        <v>133</v>
      </c>
      <c r="D496" s="200" t="s">
        <v>133</v>
      </c>
    </row>
    <row r="497" spans="1:4" ht="27.75" customHeight="1" x14ac:dyDescent="0.2">
      <c r="A497" s="201">
        <v>569</v>
      </c>
      <c r="B497" s="199" t="s">
        <v>880</v>
      </c>
      <c r="C497" s="200" t="s">
        <v>133</v>
      </c>
      <c r="D497" s="200" t="s">
        <v>133</v>
      </c>
    </row>
    <row r="498" spans="1:4" ht="27.75" customHeight="1" x14ac:dyDescent="0.2">
      <c r="A498" s="201">
        <v>570</v>
      </c>
      <c r="B498" s="199" t="s">
        <v>881</v>
      </c>
      <c r="C498" s="200" t="s">
        <v>133</v>
      </c>
      <c r="D498" s="200" t="s">
        <v>133</v>
      </c>
    </row>
    <row r="499" spans="1:4" ht="27.75" customHeight="1" x14ac:dyDescent="0.2">
      <c r="A499" s="201">
        <v>572</v>
      </c>
      <c r="B499" s="199" t="s">
        <v>882</v>
      </c>
      <c r="C499" s="200" t="s">
        <v>133</v>
      </c>
      <c r="D499" s="200" t="s">
        <v>133</v>
      </c>
    </row>
    <row r="500" spans="1:4" ht="27.75" customHeight="1" x14ac:dyDescent="0.2">
      <c r="A500" s="201">
        <v>573</v>
      </c>
      <c r="B500" s="199" t="s">
        <v>883</v>
      </c>
      <c r="C500" s="200" t="s">
        <v>133</v>
      </c>
      <c r="D500" s="200" t="s">
        <v>133</v>
      </c>
    </row>
    <row r="501" spans="1:4" ht="27.75" customHeight="1" x14ac:dyDescent="0.2">
      <c r="A501" s="201">
        <v>574</v>
      </c>
      <c r="B501" s="199" t="s">
        <v>884</v>
      </c>
      <c r="C501" s="200" t="s">
        <v>133</v>
      </c>
      <c r="D501" s="200" t="s">
        <v>133</v>
      </c>
    </row>
  </sheetData>
  <sheetProtection selectLockedCells="1" selectUnlockedCells="1"/>
  <autoFilter ref="A3:D501" xr:uid="{00000000-0001-0000-0A00-000000000000}"/>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7109375" style="153" customWidth="1"/>
    <col min="2" max="2" width="37.42578125" style="153" bestFit="1" customWidth="1"/>
    <col min="3" max="3" width="19" style="154" customWidth="1"/>
    <col min="4" max="4" width="5.28515625" style="153" bestFit="1" customWidth="1"/>
    <col min="5" max="5" width="4.7109375" style="153" customWidth="1"/>
    <col min="6" max="6" width="29.28515625" style="153" bestFit="1" customWidth="1"/>
    <col min="7" max="7" width="11.5703125" style="153"/>
    <col min="8" max="8" width="64.5703125" style="153" bestFit="1" customWidth="1"/>
    <col min="9" max="16384" width="11.5703125" style="153"/>
  </cols>
  <sheetData>
    <row r="1" spans="1:8" ht="26.25" customHeight="1" x14ac:dyDescent="0.35">
      <c r="A1" s="156" t="s">
        <v>37</v>
      </c>
      <c r="H1" s="155"/>
    </row>
    <row r="2" spans="1:8" ht="12.75" customHeight="1" x14ac:dyDescent="0.2">
      <c r="A2" s="156"/>
    </row>
    <row r="3" spans="1:8" ht="12.75" customHeight="1" x14ac:dyDescent="0.2">
      <c r="A3" s="156"/>
    </row>
    <row r="4" spans="1:8" ht="12.75" customHeight="1" x14ac:dyDescent="0.2">
      <c r="A4" s="156"/>
    </row>
    <row r="5" spans="1:8" ht="12.75" customHeight="1" x14ac:dyDescent="0.2">
      <c r="A5" s="156"/>
    </row>
    <row r="6" spans="1:8" ht="12.75" customHeight="1" x14ac:dyDescent="0.2">
      <c r="A6" s="156"/>
    </row>
    <row r="7" spans="1:8" ht="12.75" customHeight="1" x14ac:dyDescent="0.2">
      <c r="A7" s="156"/>
    </row>
    <row r="8" spans="1:8" ht="12.75" customHeight="1" x14ac:dyDescent="0.2">
      <c r="A8" s="156"/>
    </row>
    <row r="9" spans="1:8" ht="12.75" customHeight="1" x14ac:dyDescent="0.2">
      <c r="A9" s="156"/>
    </row>
    <row r="10" spans="1:8" ht="12.75" customHeight="1" x14ac:dyDescent="0.2">
      <c r="A10" s="156"/>
    </row>
    <row r="11" spans="1:8" ht="12.75" customHeight="1" x14ac:dyDescent="0.2">
      <c r="A11" s="156"/>
    </row>
    <row r="12" spans="1:8" ht="12.75" customHeight="1" x14ac:dyDescent="0.2">
      <c r="A12" s="156"/>
    </row>
    <row r="13" spans="1:8" ht="12.75" customHeight="1" x14ac:dyDescent="0.2">
      <c r="A13" s="156"/>
    </row>
    <row r="14" spans="1:8" ht="12.75" customHeight="1" x14ac:dyDescent="0.2">
      <c r="A14" s="156"/>
    </row>
    <row r="15" spans="1:8" ht="12.75" customHeight="1" x14ac:dyDescent="0.2">
      <c r="A15" s="156"/>
    </row>
    <row r="16" spans="1:8" ht="12.75" customHeight="1" x14ac:dyDescent="0.2">
      <c r="A16" s="156"/>
    </row>
    <row r="17" spans="1:8" ht="12.75" customHeight="1" x14ac:dyDescent="0.2">
      <c r="A17" s="156"/>
    </row>
    <row r="18" spans="1:8" ht="12.75" customHeight="1" x14ac:dyDescent="0.2">
      <c r="A18" s="156"/>
    </row>
    <row r="19" spans="1:8" ht="12.75" customHeight="1" x14ac:dyDescent="0.2">
      <c r="A19" s="156"/>
    </row>
    <row r="20" spans="1:8" ht="12.75" customHeight="1" x14ac:dyDescent="0.2">
      <c r="A20" s="156"/>
    </row>
    <row r="21" spans="1:8" ht="12.75" customHeight="1" x14ac:dyDescent="0.2">
      <c r="A21" s="156"/>
    </row>
    <row r="22" spans="1:8" ht="12.75" customHeight="1" x14ac:dyDescent="0.2">
      <c r="A22" s="156"/>
    </row>
    <row r="23" spans="1:8" ht="12.75" customHeight="1" x14ac:dyDescent="0.2">
      <c r="A23" s="156"/>
    </row>
    <row r="24" spans="1:8" ht="12.75" customHeight="1" x14ac:dyDescent="0.2">
      <c r="A24" s="156"/>
    </row>
    <row r="25" spans="1:8" ht="12.75" customHeight="1" x14ac:dyDescent="0.2">
      <c r="A25" s="156"/>
    </row>
    <row r="26" spans="1:8" ht="12.75" customHeight="1" x14ac:dyDescent="0.2">
      <c r="A26" s="156"/>
    </row>
    <row r="27" spans="1:8" ht="12.75" customHeight="1" x14ac:dyDescent="0.2">
      <c r="A27" s="156"/>
    </row>
    <row r="28" spans="1:8" s="158" customFormat="1" ht="51" x14ac:dyDescent="0.2">
      <c r="A28" s="56" t="s">
        <v>885</v>
      </c>
      <c r="B28" s="56" t="s">
        <v>886</v>
      </c>
      <c r="C28" s="56" t="s">
        <v>887</v>
      </c>
      <c r="D28" s="157"/>
      <c r="E28" s="157"/>
      <c r="F28" s="56" t="s">
        <v>888</v>
      </c>
      <c r="G28" s="56" t="s">
        <v>889</v>
      </c>
      <c r="H28" s="56" t="s">
        <v>890</v>
      </c>
    </row>
    <row r="29" spans="1:8" x14ac:dyDescent="0.2">
      <c r="A29" s="163">
        <v>3</v>
      </c>
      <c r="B29" s="159" t="s">
        <v>891</v>
      </c>
      <c r="C29" s="162" t="s">
        <v>892</v>
      </c>
      <c r="F29" s="153" t="s">
        <v>893</v>
      </c>
      <c r="G29" s="160">
        <v>43626</v>
      </c>
      <c r="H29" s="153" t="s">
        <v>894</v>
      </c>
    </row>
    <row r="30" spans="1:8" x14ac:dyDescent="0.2">
      <c r="A30" s="163">
        <v>4</v>
      </c>
      <c r="B30" s="159" t="s">
        <v>891</v>
      </c>
      <c r="C30" s="162" t="s">
        <v>892</v>
      </c>
      <c r="F30" s="153" t="s">
        <v>895</v>
      </c>
      <c r="G30" s="160">
        <v>43626</v>
      </c>
      <c r="H30" s="153" t="s">
        <v>894</v>
      </c>
    </row>
    <row r="31" spans="1:8" x14ac:dyDescent="0.2">
      <c r="A31" s="163">
        <v>5</v>
      </c>
      <c r="B31" s="159" t="s">
        <v>896</v>
      </c>
      <c r="C31" s="162" t="s">
        <v>892</v>
      </c>
      <c r="F31" s="153" t="s">
        <v>897</v>
      </c>
      <c r="G31" s="160">
        <v>43626</v>
      </c>
      <c r="H31" s="153" t="s">
        <v>894</v>
      </c>
    </row>
    <row r="32" spans="1:8" x14ac:dyDescent="0.2">
      <c r="A32" s="163">
        <v>6</v>
      </c>
      <c r="B32" s="159" t="s">
        <v>898</v>
      </c>
      <c r="C32" s="162" t="s">
        <v>892</v>
      </c>
      <c r="F32" s="153" t="s">
        <v>899</v>
      </c>
      <c r="G32" s="160">
        <v>43626</v>
      </c>
      <c r="H32" s="153" t="s">
        <v>900</v>
      </c>
    </row>
    <row r="33" spans="1:8" x14ac:dyDescent="0.2">
      <c r="A33" s="163">
        <v>7</v>
      </c>
      <c r="B33" s="159" t="s">
        <v>898</v>
      </c>
      <c r="C33" s="162" t="s">
        <v>892</v>
      </c>
      <c r="G33" s="160"/>
      <c r="H33" s="161"/>
    </row>
    <row r="34" spans="1:8" x14ac:dyDescent="0.2">
      <c r="A34" s="163">
        <v>8</v>
      </c>
      <c r="B34" s="159" t="s">
        <v>898</v>
      </c>
      <c r="C34" s="162" t="s">
        <v>892</v>
      </c>
      <c r="F34" s="161"/>
      <c r="G34" s="160"/>
    </row>
    <row r="35" spans="1:8" x14ac:dyDescent="0.2">
      <c r="A35" s="163">
        <v>9</v>
      </c>
      <c r="B35" s="159" t="s">
        <v>898</v>
      </c>
      <c r="C35" s="162" t="s">
        <v>892</v>
      </c>
      <c r="G35" s="160"/>
      <c r="H35" s="161"/>
    </row>
    <row r="36" spans="1:8" x14ac:dyDescent="0.2">
      <c r="A36" s="163">
        <v>10</v>
      </c>
      <c r="B36" s="159" t="s">
        <v>898</v>
      </c>
      <c r="C36" s="162" t="s">
        <v>892</v>
      </c>
      <c r="G36" s="160"/>
      <c r="H36" s="161"/>
    </row>
    <row r="37" spans="1:8" x14ac:dyDescent="0.2">
      <c r="A37" s="163">
        <v>11</v>
      </c>
      <c r="B37" s="159" t="s">
        <v>898</v>
      </c>
      <c r="C37" s="162" t="s">
        <v>892</v>
      </c>
      <c r="G37" s="160"/>
    </row>
    <row r="38" spans="1:8" x14ac:dyDescent="0.2">
      <c r="A38" s="163">
        <v>12</v>
      </c>
      <c r="B38" s="159" t="s">
        <v>898</v>
      </c>
      <c r="C38" s="162" t="s">
        <v>892</v>
      </c>
      <c r="G38" s="160"/>
    </row>
    <row r="39" spans="1:8" x14ac:dyDescent="0.2">
      <c r="A39" s="163">
        <v>13</v>
      </c>
      <c r="B39" s="159" t="s">
        <v>901</v>
      </c>
      <c r="C39" s="162" t="s">
        <v>892</v>
      </c>
      <c r="G39" s="160"/>
    </row>
    <row r="40" spans="1:8" x14ac:dyDescent="0.2">
      <c r="A40" s="163">
        <v>15</v>
      </c>
      <c r="B40" s="159" t="s">
        <v>901</v>
      </c>
      <c r="C40" s="162" t="s">
        <v>892</v>
      </c>
      <c r="F40" s="161"/>
      <c r="G40" s="160"/>
      <c r="H40" s="161"/>
    </row>
    <row r="41" spans="1:8" x14ac:dyDescent="0.2">
      <c r="A41" s="163">
        <v>16</v>
      </c>
      <c r="B41" s="159" t="s">
        <v>902</v>
      </c>
      <c r="C41" s="162" t="s">
        <v>892</v>
      </c>
      <c r="G41" s="160"/>
      <c r="H41" s="161"/>
    </row>
    <row r="42" spans="1:8" x14ac:dyDescent="0.2">
      <c r="A42" s="163">
        <v>17</v>
      </c>
      <c r="B42" s="159" t="s">
        <v>902</v>
      </c>
      <c r="C42" s="162" t="s">
        <v>892</v>
      </c>
      <c r="G42" s="160"/>
    </row>
    <row r="43" spans="1:8" x14ac:dyDescent="0.2">
      <c r="A43" s="163">
        <v>18</v>
      </c>
      <c r="B43" s="159" t="s">
        <v>902</v>
      </c>
      <c r="C43" s="162" t="s">
        <v>892</v>
      </c>
      <c r="G43" s="160"/>
    </row>
    <row r="44" spans="1:8" x14ac:dyDescent="0.2">
      <c r="A44" s="163">
        <v>19</v>
      </c>
      <c r="B44" s="159" t="s">
        <v>902</v>
      </c>
      <c r="C44" s="162" t="s">
        <v>892</v>
      </c>
      <c r="G44" s="160"/>
    </row>
    <row r="45" spans="1:8" x14ac:dyDescent="0.2">
      <c r="A45" s="163">
        <v>20</v>
      </c>
      <c r="B45" s="159" t="s">
        <v>902</v>
      </c>
      <c r="C45" s="162" t="s">
        <v>892</v>
      </c>
      <c r="G45" s="160"/>
    </row>
    <row r="46" spans="1:8" x14ac:dyDescent="0.2">
      <c r="A46" s="163">
        <v>21</v>
      </c>
      <c r="B46" s="159" t="s">
        <v>902</v>
      </c>
      <c r="C46" s="162" t="s">
        <v>892</v>
      </c>
      <c r="G46" s="160"/>
    </row>
    <row r="47" spans="1:8" x14ac:dyDescent="0.2">
      <c r="A47" s="163">
        <v>22</v>
      </c>
      <c r="B47" s="159" t="s">
        <v>902</v>
      </c>
      <c r="C47" s="162" t="s">
        <v>892</v>
      </c>
      <c r="G47" s="160"/>
    </row>
    <row r="48" spans="1:8" x14ac:dyDescent="0.2">
      <c r="A48" s="163">
        <v>23</v>
      </c>
      <c r="B48" s="159" t="s">
        <v>903</v>
      </c>
      <c r="C48" s="162" t="s">
        <v>892</v>
      </c>
      <c r="G48" s="160"/>
    </row>
    <row r="49" spans="1:8" x14ac:dyDescent="0.2">
      <c r="A49" s="163">
        <v>24</v>
      </c>
      <c r="B49" s="159" t="s">
        <v>903</v>
      </c>
      <c r="C49" s="162" t="s">
        <v>892</v>
      </c>
      <c r="G49" s="160"/>
    </row>
    <row r="50" spans="1:8" x14ac:dyDescent="0.2">
      <c r="A50" s="163">
        <v>25</v>
      </c>
      <c r="B50" s="159" t="s">
        <v>903</v>
      </c>
      <c r="C50" s="162" t="s">
        <v>892</v>
      </c>
      <c r="G50" s="160"/>
    </row>
    <row r="51" spans="1:8" x14ac:dyDescent="0.2">
      <c r="A51" s="163">
        <v>26</v>
      </c>
      <c r="B51" s="159" t="s">
        <v>903</v>
      </c>
      <c r="C51" s="162" t="s">
        <v>892</v>
      </c>
      <c r="G51" s="160"/>
    </row>
    <row r="52" spans="1:8" x14ac:dyDescent="0.2">
      <c r="A52" s="163">
        <v>28</v>
      </c>
      <c r="B52" s="159" t="s">
        <v>903</v>
      </c>
      <c r="C52" s="162" t="s">
        <v>892</v>
      </c>
      <c r="G52" s="160"/>
    </row>
    <row r="53" spans="1:8" x14ac:dyDescent="0.2">
      <c r="A53" s="163">
        <v>29</v>
      </c>
      <c r="B53" s="159" t="s">
        <v>903</v>
      </c>
      <c r="C53" s="162" t="s">
        <v>892</v>
      </c>
      <c r="G53" s="160"/>
    </row>
    <row r="54" spans="1:8" x14ac:dyDescent="0.2">
      <c r="A54" s="163">
        <v>30</v>
      </c>
      <c r="B54" s="159" t="s">
        <v>903</v>
      </c>
      <c r="C54" s="162" t="s">
        <v>892</v>
      </c>
      <c r="G54" s="160"/>
    </row>
    <row r="55" spans="1:8" x14ac:dyDescent="0.2">
      <c r="A55" s="163">
        <v>31</v>
      </c>
      <c r="B55" s="159" t="s">
        <v>903</v>
      </c>
      <c r="C55" s="162" t="s">
        <v>892</v>
      </c>
      <c r="G55" s="160"/>
    </row>
    <row r="56" spans="1:8" x14ac:dyDescent="0.2">
      <c r="A56" s="163">
        <v>32</v>
      </c>
      <c r="B56" s="159" t="s">
        <v>903</v>
      </c>
      <c r="C56" s="162" t="s">
        <v>892</v>
      </c>
      <c r="F56" s="161"/>
      <c r="G56" s="160"/>
      <c r="H56" s="161"/>
    </row>
    <row r="57" spans="1:8" x14ac:dyDescent="0.2">
      <c r="A57" s="163">
        <v>33</v>
      </c>
      <c r="B57" s="159" t="s">
        <v>903</v>
      </c>
      <c r="C57" s="162" t="s">
        <v>892</v>
      </c>
      <c r="F57" s="161"/>
      <c r="G57" s="160"/>
      <c r="H57" s="161"/>
    </row>
    <row r="58" spans="1:8" x14ac:dyDescent="0.2">
      <c r="A58" s="163">
        <v>34</v>
      </c>
      <c r="B58" s="159" t="s">
        <v>903</v>
      </c>
      <c r="C58" s="162" t="s">
        <v>892</v>
      </c>
      <c r="F58" s="161"/>
      <c r="G58" s="160"/>
      <c r="H58" s="161"/>
    </row>
    <row r="59" spans="1:8" x14ac:dyDescent="0.2">
      <c r="A59" s="163">
        <v>35</v>
      </c>
      <c r="B59" s="159" t="s">
        <v>903</v>
      </c>
      <c r="C59" s="162" t="s">
        <v>892</v>
      </c>
      <c r="F59" s="161"/>
      <c r="G59" s="160"/>
      <c r="H59" s="161"/>
    </row>
    <row r="60" spans="1:8" x14ac:dyDescent="0.2">
      <c r="A60" s="163">
        <v>36</v>
      </c>
      <c r="B60" s="159" t="s">
        <v>903</v>
      </c>
      <c r="C60" s="162" t="s">
        <v>892</v>
      </c>
      <c r="F60" s="161"/>
      <c r="G60" s="160"/>
      <c r="H60" s="161"/>
    </row>
    <row r="61" spans="1:8" x14ac:dyDescent="0.2">
      <c r="A61" s="163">
        <v>37</v>
      </c>
      <c r="B61" s="159" t="s">
        <v>903</v>
      </c>
      <c r="C61" s="162" t="s">
        <v>892</v>
      </c>
      <c r="F61" s="161"/>
      <c r="G61" s="160"/>
      <c r="H61" s="161"/>
    </row>
    <row r="62" spans="1:8" x14ac:dyDescent="0.2">
      <c r="A62" s="163">
        <v>38</v>
      </c>
      <c r="B62" s="159" t="s">
        <v>903</v>
      </c>
      <c r="C62" s="162" t="s">
        <v>892</v>
      </c>
      <c r="F62" s="161"/>
      <c r="G62" s="160"/>
      <c r="H62" s="161"/>
    </row>
    <row r="63" spans="1:8" x14ac:dyDescent="0.2">
      <c r="A63" s="163">
        <v>39</v>
      </c>
      <c r="B63" s="159" t="s">
        <v>903</v>
      </c>
      <c r="C63" s="162" t="s">
        <v>892</v>
      </c>
      <c r="F63" s="161"/>
      <c r="G63" s="160"/>
      <c r="H63" s="161"/>
    </row>
    <row r="64" spans="1:8" x14ac:dyDescent="0.2">
      <c r="A64" s="163">
        <v>40</v>
      </c>
      <c r="B64" s="159" t="s">
        <v>902</v>
      </c>
      <c r="C64" s="162" t="s">
        <v>892</v>
      </c>
      <c r="F64" s="161"/>
      <c r="G64" s="160"/>
      <c r="H64" s="161"/>
    </row>
    <row r="65" spans="1:8" x14ac:dyDescent="0.2">
      <c r="A65" s="163">
        <v>41</v>
      </c>
      <c r="B65" s="159" t="s">
        <v>904</v>
      </c>
      <c r="C65" s="162" t="s">
        <v>892</v>
      </c>
      <c r="F65" s="161"/>
      <c r="G65" s="160"/>
      <c r="H65" s="161"/>
    </row>
    <row r="66" spans="1:8" x14ac:dyDescent="0.2">
      <c r="A66" s="163">
        <v>42</v>
      </c>
      <c r="B66" s="159" t="s">
        <v>905</v>
      </c>
      <c r="C66" s="162" t="s">
        <v>892</v>
      </c>
      <c r="F66" s="161"/>
      <c r="G66" s="160"/>
      <c r="H66" s="161"/>
    </row>
    <row r="67" spans="1:8" x14ac:dyDescent="0.2">
      <c r="A67" s="163">
        <v>43</v>
      </c>
      <c r="B67" s="159" t="s">
        <v>905</v>
      </c>
      <c r="C67" s="162" t="s">
        <v>892</v>
      </c>
      <c r="F67" s="161"/>
      <c r="G67" s="160"/>
      <c r="H67" s="161"/>
    </row>
    <row r="68" spans="1:8" x14ac:dyDescent="0.2">
      <c r="A68" s="163">
        <v>44</v>
      </c>
      <c r="B68" s="159" t="s">
        <v>904</v>
      </c>
      <c r="C68" s="162" t="s">
        <v>892</v>
      </c>
      <c r="F68" s="161"/>
      <c r="G68" s="160"/>
      <c r="H68" s="161"/>
    </row>
    <row r="69" spans="1:8" x14ac:dyDescent="0.2">
      <c r="A69" s="163">
        <v>45</v>
      </c>
      <c r="B69" s="159" t="s">
        <v>906</v>
      </c>
      <c r="C69" s="162" t="s">
        <v>892</v>
      </c>
      <c r="F69" s="161"/>
      <c r="G69" s="160"/>
      <c r="H69" s="161"/>
    </row>
    <row r="70" spans="1:8" x14ac:dyDescent="0.2">
      <c r="A70" s="163">
        <v>46</v>
      </c>
      <c r="B70" s="159" t="s">
        <v>907</v>
      </c>
      <c r="C70" s="162" t="s">
        <v>892</v>
      </c>
      <c r="F70" s="161"/>
      <c r="G70" s="160"/>
      <c r="H70" s="161"/>
    </row>
    <row r="71" spans="1:8" x14ac:dyDescent="0.2">
      <c r="A71" s="163">
        <v>47</v>
      </c>
      <c r="B71" s="159" t="s">
        <v>908</v>
      </c>
      <c r="C71" s="162" t="s">
        <v>892</v>
      </c>
      <c r="F71" s="161"/>
      <c r="G71" s="160"/>
      <c r="H71" s="161"/>
    </row>
    <row r="72" spans="1:8" x14ac:dyDescent="0.2">
      <c r="A72" s="163">
        <v>48</v>
      </c>
      <c r="B72" s="159" t="s">
        <v>909</v>
      </c>
      <c r="C72" s="162" t="s">
        <v>892</v>
      </c>
      <c r="F72" s="161"/>
      <c r="G72" s="160"/>
      <c r="H72" s="161"/>
    </row>
    <row r="73" spans="1:8" x14ac:dyDescent="0.2">
      <c r="A73" s="163">
        <v>49</v>
      </c>
      <c r="B73" s="159" t="s">
        <v>902</v>
      </c>
      <c r="C73" s="162" t="s">
        <v>892</v>
      </c>
      <c r="F73" s="161"/>
      <c r="G73" s="160"/>
      <c r="H73" s="161"/>
    </row>
    <row r="74" spans="1:8" x14ac:dyDescent="0.2">
      <c r="A74" s="163">
        <v>50</v>
      </c>
      <c r="B74" s="159" t="s">
        <v>910</v>
      </c>
      <c r="C74" s="162" t="s">
        <v>892</v>
      </c>
      <c r="F74" s="161"/>
      <c r="G74" s="160"/>
      <c r="H74" s="161"/>
    </row>
    <row r="75" spans="1:8" x14ac:dyDescent="0.2">
      <c r="A75" s="163">
        <v>51</v>
      </c>
      <c r="B75" s="159" t="s">
        <v>911</v>
      </c>
      <c r="C75" s="162" t="s">
        <v>912</v>
      </c>
      <c r="F75" s="161"/>
      <c r="G75" s="160"/>
      <c r="H75" s="161"/>
    </row>
    <row r="76" spans="1:8" x14ac:dyDescent="0.2">
      <c r="A76" s="163">
        <v>52</v>
      </c>
      <c r="B76" s="159" t="s">
        <v>913</v>
      </c>
      <c r="C76" s="162" t="s">
        <v>892</v>
      </c>
      <c r="F76" s="161"/>
      <c r="G76" s="160"/>
      <c r="H76" s="161"/>
    </row>
    <row r="77" spans="1:8" x14ac:dyDescent="0.2">
      <c r="A77" s="163">
        <v>53</v>
      </c>
      <c r="B77" s="159" t="s">
        <v>913</v>
      </c>
      <c r="C77" s="162" t="s">
        <v>892</v>
      </c>
      <c r="F77" s="161"/>
      <c r="G77" s="160"/>
      <c r="H77" s="161"/>
    </row>
    <row r="78" spans="1:8" x14ac:dyDescent="0.2">
      <c r="A78" s="163">
        <v>55</v>
      </c>
      <c r="B78" s="159" t="s">
        <v>913</v>
      </c>
      <c r="C78" s="162" t="s">
        <v>892</v>
      </c>
      <c r="F78" s="161"/>
      <c r="G78" s="160"/>
      <c r="H78" s="161"/>
    </row>
    <row r="79" spans="1:8" x14ac:dyDescent="0.2">
      <c r="A79" s="163">
        <v>56</v>
      </c>
      <c r="B79" s="159" t="s">
        <v>913</v>
      </c>
      <c r="C79" s="162" t="s">
        <v>892</v>
      </c>
      <c r="F79" s="161"/>
      <c r="G79" s="160"/>
      <c r="H79" s="161"/>
    </row>
    <row r="80" spans="1:8" x14ac:dyDescent="0.2">
      <c r="A80" s="163">
        <v>57</v>
      </c>
      <c r="B80" s="159" t="s">
        <v>913</v>
      </c>
      <c r="C80" s="162" t="s">
        <v>892</v>
      </c>
      <c r="F80" s="161"/>
      <c r="G80" s="160"/>
      <c r="H80" s="161"/>
    </row>
    <row r="81" spans="1:8" x14ac:dyDescent="0.2">
      <c r="A81" s="163">
        <v>58</v>
      </c>
      <c r="B81" s="159" t="s">
        <v>914</v>
      </c>
      <c r="C81" s="162" t="s">
        <v>912</v>
      </c>
      <c r="F81" s="161"/>
      <c r="G81" s="160"/>
      <c r="H81" s="161"/>
    </row>
    <row r="82" spans="1:8" x14ac:dyDescent="0.2">
      <c r="A82" s="163">
        <v>59</v>
      </c>
      <c r="B82" s="159" t="s">
        <v>913</v>
      </c>
      <c r="C82" s="162" t="s">
        <v>892</v>
      </c>
      <c r="F82" s="161"/>
      <c r="G82" s="160"/>
      <c r="H82" s="161"/>
    </row>
    <row r="83" spans="1:8" x14ac:dyDescent="0.2">
      <c r="A83" s="163">
        <v>60</v>
      </c>
      <c r="B83" s="159" t="s">
        <v>913</v>
      </c>
      <c r="C83" s="162" t="s">
        <v>892</v>
      </c>
      <c r="F83" s="161"/>
      <c r="G83" s="160"/>
      <c r="H83" s="161"/>
    </row>
    <row r="84" spans="1:8" x14ac:dyDescent="0.2">
      <c r="A84" s="163">
        <v>62</v>
      </c>
      <c r="B84" s="159" t="s">
        <v>915</v>
      </c>
      <c r="C84" s="162" t="s">
        <v>912</v>
      </c>
    </row>
    <row r="85" spans="1:8" x14ac:dyDescent="0.2">
      <c r="A85" s="163">
        <v>63</v>
      </c>
      <c r="B85" s="159" t="s">
        <v>905</v>
      </c>
      <c r="C85" s="162" t="s">
        <v>892</v>
      </c>
    </row>
    <row r="86" spans="1:8" x14ac:dyDescent="0.2">
      <c r="A86" s="163">
        <v>64</v>
      </c>
      <c r="B86" s="159" t="s">
        <v>913</v>
      </c>
      <c r="C86" s="162" t="s">
        <v>892</v>
      </c>
    </row>
    <row r="87" spans="1:8" x14ac:dyDescent="0.2">
      <c r="A87" s="163">
        <v>65</v>
      </c>
      <c r="B87" s="159" t="s">
        <v>916</v>
      </c>
      <c r="C87" s="162" t="s">
        <v>892</v>
      </c>
    </row>
    <row r="88" spans="1:8" x14ac:dyDescent="0.2">
      <c r="A88" s="163">
        <v>66</v>
      </c>
      <c r="B88" s="159" t="s">
        <v>916</v>
      </c>
      <c r="C88" s="162" t="s">
        <v>892</v>
      </c>
    </row>
    <row r="89" spans="1:8" x14ac:dyDescent="0.2">
      <c r="A89" s="163">
        <v>67</v>
      </c>
      <c r="B89" s="159" t="s">
        <v>917</v>
      </c>
      <c r="C89" s="162" t="s">
        <v>892</v>
      </c>
    </row>
    <row r="90" spans="1:8" x14ac:dyDescent="0.2">
      <c r="A90" s="163">
        <v>71</v>
      </c>
      <c r="B90" s="159" t="s">
        <v>917</v>
      </c>
      <c r="C90" s="162" t="s">
        <v>892</v>
      </c>
    </row>
    <row r="91" spans="1:8" x14ac:dyDescent="0.2">
      <c r="A91" s="163">
        <v>72</v>
      </c>
      <c r="B91" s="159" t="s">
        <v>917</v>
      </c>
      <c r="C91" s="162" t="s">
        <v>892</v>
      </c>
    </row>
    <row r="92" spans="1:8" x14ac:dyDescent="0.2">
      <c r="A92" s="163">
        <v>73</v>
      </c>
      <c r="B92" s="159" t="s">
        <v>917</v>
      </c>
      <c r="C92" s="162" t="s">
        <v>892</v>
      </c>
    </row>
    <row r="93" spans="1:8" x14ac:dyDescent="0.2">
      <c r="A93" s="163">
        <v>74</v>
      </c>
      <c r="B93" s="159" t="s">
        <v>918</v>
      </c>
      <c r="C93" s="162" t="s">
        <v>892</v>
      </c>
    </row>
    <row r="94" spans="1:8" x14ac:dyDescent="0.2">
      <c r="A94" s="163">
        <v>75</v>
      </c>
      <c r="B94" s="159" t="s">
        <v>919</v>
      </c>
      <c r="C94" s="162" t="s">
        <v>892</v>
      </c>
    </row>
    <row r="95" spans="1:8" x14ac:dyDescent="0.2">
      <c r="A95" s="163">
        <v>76</v>
      </c>
      <c r="B95" s="159" t="s">
        <v>919</v>
      </c>
      <c r="C95" s="162" t="s">
        <v>892</v>
      </c>
    </row>
    <row r="96" spans="1:8" x14ac:dyDescent="0.2">
      <c r="A96" s="163">
        <v>77</v>
      </c>
      <c r="B96" s="159" t="s">
        <v>919</v>
      </c>
      <c r="C96" s="162" t="s">
        <v>892</v>
      </c>
    </row>
    <row r="97" spans="1:3" x14ac:dyDescent="0.2">
      <c r="A97" s="163">
        <v>78</v>
      </c>
      <c r="B97" s="159" t="s">
        <v>920</v>
      </c>
      <c r="C97" s="162" t="s">
        <v>892</v>
      </c>
    </row>
    <row r="98" spans="1:3" x14ac:dyDescent="0.2">
      <c r="A98" s="163">
        <v>79</v>
      </c>
      <c r="B98" s="159" t="s">
        <v>921</v>
      </c>
      <c r="C98" s="162" t="s">
        <v>912</v>
      </c>
    </row>
    <row r="99" spans="1:3" x14ac:dyDescent="0.2">
      <c r="A99" s="163">
        <v>80</v>
      </c>
      <c r="B99" s="159" t="s">
        <v>922</v>
      </c>
      <c r="C99" s="162" t="s">
        <v>892</v>
      </c>
    </row>
    <row r="100" spans="1:3" x14ac:dyDescent="0.2">
      <c r="A100" s="163">
        <v>81</v>
      </c>
      <c r="B100" s="159" t="s">
        <v>923</v>
      </c>
      <c r="C100" s="162" t="s">
        <v>892</v>
      </c>
    </row>
    <row r="101" spans="1:3" x14ac:dyDescent="0.2">
      <c r="A101" s="163">
        <v>82</v>
      </c>
      <c r="B101" s="159" t="s">
        <v>924</v>
      </c>
      <c r="C101" s="162" t="s">
        <v>892</v>
      </c>
    </row>
    <row r="102" spans="1:3" x14ac:dyDescent="0.2">
      <c r="A102" s="163">
        <v>83</v>
      </c>
      <c r="B102" s="159" t="s">
        <v>924</v>
      </c>
      <c r="C102" s="162" t="s">
        <v>892</v>
      </c>
    </row>
    <row r="103" spans="1:3" x14ac:dyDescent="0.2">
      <c r="A103" s="163">
        <v>84</v>
      </c>
      <c r="B103" s="159" t="s">
        <v>924</v>
      </c>
      <c r="C103" s="162" t="s">
        <v>892</v>
      </c>
    </row>
    <row r="104" spans="1:3" x14ac:dyDescent="0.2">
      <c r="A104" s="163">
        <v>85</v>
      </c>
      <c r="B104" s="159" t="s">
        <v>924</v>
      </c>
      <c r="C104" s="162" t="s">
        <v>892</v>
      </c>
    </row>
    <row r="105" spans="1:3" x14ac:dyDescent="0.2">
      <c r="A105" s="163">
        <v>86</v>
      </c>
      <c r="B105" s="159" t="s">
        <v>924</v>
      </c>
      <c r="C105" s="162" t="s">
        <v>892</v>
      </c>
    </row>
    <row r="106" spans="1:3" x14ac:dyDescent="0.2">
      <c r="A106" s="163">
        <v>87</v>
      </c>
      <c r="B106" s="159" t="s">
        <v>924</v>
      </c>
      <c r="C106" s="162" t="s">
        <v>892</v>
      </c>
    </row>
    <row r="107" spans="1:3" x14ac:dyDescent="0.2">
      <c r="A107" s="163">
        <v>88</v>
      </c>
      <c r="B107" s="159" t="s">
        <v>924</v>
      </c>
      <c r="C107" s="162" t="s">
        <v>892</v>
      </c>
    </row>
    <row r="108" spans="1:3" x14ac:dyDescent="0.2">
      <c r="A108" s="163">
        <v>91</v>
      </c>
      <c r="B108" s="159" t="s">
        <v>925</v>
      </c>
      <c r="C108" s="162" t="s">
        <v>892</v>
      </c>
    </row>
    <row r="109" spans="1:3" x14ac:dyDescent="0.2">
      <c r="A109" s="163">
        <v>92</v>
      </c>
      <c r="B109" s="159" t="s">
        <v>925</v>
      </c>
      <c r="C109" s="162" t="s">
        <v>892</v>
      </c>
    </row>
    <row r="110" spans="1:3" x14ac:dyDescent="0.2">
      <c r="A110" s="163">
        <v>93</v>
      </c>
      <c r="B110" s="159" t="s">
        <v>926</v>
      </c>
      <c r="C110" s="162" t="s">
        <v>912</v>
      </c>
    </row>
    <row r="111" spans="1:3" x14ac:dyDescent="0.2">
      <c r="A111" s="163">
        <v>94</v>
      </c>
      <c r="B111" s="159" t="s">
        <v>925</v>
      </c>
      <c r="C111" s="162" t="s">
        <v>892</v>
      </c>
    </row>
    <row r="112" spans="1:3" x14ac:dyDescent="0.2">
      <c r="A112" s="163">
        <v>95</v>
      </c>
      <c r="B112" s="159" t="s">
        <v>925</v>
      </c>
      <c r="C112" s="162" t="s">
        <v>892</v>
      </c>
    </row>
    <row r="113" spans="1:3" x14ac:dyDescent="0.2">
      <c r="A113" s="163">
        <v>96</v>
      </c>
      <c r="B113" s="159" t="s">
        <v>925</v>
      </c>
      <c r="C113" s="162" t="s">
        <v>892</v>
      </c>
    </row>
    <row r="114" spans="1:3" x14ac:dyDescent="0.2">
      <c r="A114" s="163">
        <v>97</v>
      </c>
      <c r="B114" s="159" t="s">
        <v>927</v>
      </c>
      <c r="C114" s="162" t="s">
        <v>892</v>
      </c>
    </row>
    <row r="115" spans="1:3" x14ac:dyDescent="0.2">
      <c r="A115" s="163">
        <v>98</v>
      </c>
      <c r="B115" s="159" t="s">
        <v>928</v>
      </c>
      <c r="C115" s="162" t="s">
        <v>892</v>
      </c>
    </row>
    <row r="116" spans="1:3" x14ac:dyDescent="0.2">
      <c r="A116" s="163">
        <v>99</v>
      </c>
      <c r="B116" s="159" t="s">
        <v>929</v>
      </c>
      <c r="C116" s="162" t="s">
        <v>892</v>
      </c>
    </row>
    <row r="117" spans="1:3" x14ac:dyDescent="0.2">
      <c r="A117" s="163">
        <v>100</v>
      </c>
      <c r="B117" s="159" t="s">
        <v>929</v>
      </c>
      <c r="C117" s="162" t="s">
        <v>892</v>
      </c>
    </row>
    <row r="118" spans="1:3" x14ac:dyDescent="0.2">
      <c r="A118" s="163">
        <v>101</v>
      </c>
      <c r="B118" s="159" t="s">
        <v>930</v>
      </c>
      <c r="C118" s="162" t="s">
        <v>892</v>
      </c>
    </row>
    <row r="119" spans="1:3" x14ac:dyDescent="0.2">
      <c r="A119" s="163">
        <v>102</v>
      </c>
      <c r="B119" s="159" t="s">
        <v>930</v>
      </c>
      <c r="C119" s="162" t="s">
        <v>892</v>
      </c>
    </row>
    <row r="120" spans="1:3" x14ac:dyDescent="0.2">
      <c r="A120" s="163">
        <v>103</v>
      </c>
      <c r="B120" s="159" t="s">
        <v>930</v>
      </c>
      <c r="C120" s="162" t="s">
        <v>892</v>
      </c>
    </row>
    <row r="121" spans="1:3" x14ac:dyDescent="0.2">
      <c r="A121" s="163">
        <v>104</v>
      </c>
      <c r="B121" s="159" t="s">
        <v>931</v>
      </c>
      <c r="C121" s="162" t="s">
        <v>892</v>
      </c>
    </row>
    <row r="122" spans="1:3" x14ac:dyDescent="0.2">
      <c r="A122" s="163">
        <v>105</v>
      </c>
      <c r="B122" s="159" t="s">
        <v>931</v>
      </c>
      <c r="C122" s="162" t="s">
        <v>892</v>
      </c>
    </row>
    <row r="123" spans="1:3" x14ac:dyDescent="0.2">
      <c r="A123" s="163">
        <v>106</v>
      </c>
      <c r="B123" s="159" t="s">
        <v>931</v>
      </c>
      <c r="C123" s="162" t="s">
        <v>892</v>
      </c>
    </row>
    <row r="124" spans="1:3" x14ac:dyDescent="0.2">
      <c r="A124" s="163">
        <v>107</v>
      </c>
      <c r="B124" s="159" t="s">
        <v>931</v>
      </c>
      <c r="C124" s="162" t="s">
        <v>892</v>
      </c>
    </row>
    <row r="125" spans="1:3" x14ac:dyDescent="0.2">
      <c r="A125" s="163">
        <v>108</v>
      </c>
      <c r="B125" s="159" t="s">
        <v>931</v>
      </c>
      <c r="C125" s="162" t="s">
        <v>892</v>
      </c>
    </row>
    <row r="126" spans="1:3" x14ac:dyDescent="0.2">
      <c r="A126" s="163">
        <v>109</v>
      </c>
      <c r="B126" s="159" t="s">
        <v>931</v>
      </c>
      <c r="C126" s="162" t="s">
        <v>892</v>
      </c>
    </row>
    <row r="127" spans="1:3" x14ac:dyDescent="0.2">
      <c r="A127" s="163">
        <v>110</v>
      </c>
      <c r="B127" s="159" t="s">
        <v>931</v>
      </c>
      <c r="C127" s="162" t="s">
        <v>892</v>
      </c>
    </row>
    <row r="128" spans="1:3" x14ac:dyDescent="0.2">
      <c r="A128" s="163">
        <v>111</v>
      </c>
      <c r="B128" s="159" t="s">
        <v>932</v>
      </c>
      <c r="C128" s="162" t="s">
        <v>892</v>
      </c>
    </row>
    <row r="129" spans="1:3" x14ac:dyDescent="0.2">
      <c r="A129" s="163">
        <v>112</v>
      </c>
      <c r="B129" s="159" t="s">
        <v>933</v>
      </c>
      <c r="C129" s="162" t="s">
        <v>892</v>
      </c>
    </row>
    <row r="130" spans="1:3" x14ac:dyDescent="0.2">
      <c r="A130" s="163">
        <v>113</v>
      </c>
      <c r="B130" s="159" t="s">
        <v>933</v>
      </c>
      <c r="C130" s="162" t="s">
        <v>892</v>
      </c>
    </row>
    <row r="131" spans="1:3" x14ac:dyDescent="0.2">
      <c r="A131" s="163">
        <v>115</v>
      </c>
      <c r="B131" s="159" t="s">
        <v>933</v>
      </c>
      <c r="C131" s="162" t="s">
        <v>892</v>
      </c>
    </row>
    <row r="132" spans="1:3" x14ac:dyDescent="0.2">
      <c r="A132" s="163">
        <v>116</v>
      </c>
      <c r="B132" s="159" t="s">
        <v>933</v>
      </c>
      <c r="C132" s="162" t="s">
        <v>892</v>
      </c>
    </row>
    <row r="133" spans="1:3" x14ac:dyDescent="0.2">
      <c r="A133" s="163">
        <v>117</v>
      </c>
      <c r="B133" s="159" t="s">
        <v>933</v>
      </c>
      <c r="C133" s="162" t="s">
        <v>892</v>
      </c>
    </row>
    <row r="134" spans="1:3" x14ac:dyDescent="0.2">
      <c r="A134" s="163">
        <v>118</v>
      </c>
      <c r="B134" s="159" t="s">
        <v>934</v>
      </c>
      <c r="C134" s="162" t="s">
        <v>892</v>
      </c>
    </row>
    <row r="135" spans="1:3" x14ac:dyDescent="0.2">
      <c r="A135" s="163">
        <v>119</v>
      </c>
      <c r="B135" s="159" t="s">
        <v>934</v>
      </c>
      <c r="C135" s="162" t="s">
        <v>892</v>
      </c>
    </row>
    <row r="136" spans="1:3" x14ac:dyDescent="0.2">
      <c r="A136" s="163">
        <v>120</v>
      </c>
      <c r="B136" s="159" t="s">
        <v>905</v>
      </c>
      <c r="C136" s="162" t="s">
        <v>892</v>
      </c>
    </row>
    <row r="137" spans="1:3" x14ac:dyDescent="0.2">
      <c r="A137" s="163">
        <v>121</v>
      </c>
      <c r="B137" s="159" t="s">
        <v>935</v>
      </c>
      <c r="C137" s="162" t="s">
        <v>912</v>
      </c>
    </row>
    <row r="138" spans="1:3" x14ac:dyDescent="0.2">
      <c r="A138" s="163">
        <v>122</v>
      </c>
      <c r="B138" s="159" t="s">
        <v>936</v>
      </c>
      <c r="C138" s="162" t="s">
        <v>912</v>
      </c>
    </row>
    <row r="139" spans="1:3" x14ac:dyDescent="0.2">
      <c r="A139" s="163">
        <v>123</v>
      </c>
      <c r="B139" s="159" t="s">
        <v>937</v>
      </c>
      <c r="C139" s="162" t="s">
        <v>912</v>
      </c>
    </row>
    <row r="140" spans="1:3" x14ac:dyDescent="0.2">
      <c r="A140" s="163">
        <v>124</v>
      </c>
      <c r="B140" s="159" t="s">
        <v>937</v>
      </c>
      <c r="C140" s="162" t="s">
        <v>912</v>
      </c>
    </row>
    <row r="141" spans="1:3" x14ac:dyDescent="0.2">
      <c r="A141" s="163">
        <v>125</v>
      </c>
      <c r="B141" s="159" t="s">
        <v>937</v>
      </c>
      <c r="C141" s="162" t="s">
        <v>912</v>
      </c>
    </row>
    <row r="142" spans="1:3" x14ac:dyDescent="0.2">
      <c r="A142" s="163">
        <v>126</v>
      </c>
      <c r="B142" s="159" t="s">
        <v>938</v>
      </c>
      <c r="C142" s="162" t="s">
        <v>912</v>
      </c>
    </row>
    <row r="143" spans="1:3" x14ac:dyDescent="0.2">
      <c r="A143" s="163">
        <v>127</v>
      </c>
      <c r="B143" s="159" t="s">
        <v>939</v>
      </c>
      <c r="C143" s="162" t="s">
        <v>912</v>
      </c>
    </row>
    <row r="144" spans="1:3" x14ac:dyDescent="0.2">
      <c r="A144" s="163">
        <v>128</v>
      </c>
      <c r="B144" s="159" t="s">
        <v>940</v>
      </c>
      <c r="C144" s="162" t="s">
        <v>912</v>
      </c>
    </row>
    <row r="145" spans="1:3" x14ac:dyDescent="0.2">
      <c r="A145" s="163">
        <v>129</v>
      </c>
      <c r="B145" s="159" t="s">
        <v>939</v>
      </c>
      <c r="C145" s="162" t="s">
        <v>912</v>
      </c>
    </row>
    <row r="146" spans="1:3" x14ac:dyDescent="0.2">
      <c r="A146" s="163">
        <v>130</v>
      </c>
      <c r="B146" s="159" t="s">
        <v>941</v>
      </c>
      <c r="C146" s="162" t="s">
        <v>912</v>
      </c>
    </row>
    <row r="147" spans="1:3" x14ac:dyDescent="0.2">
      <c r="A147" s="163">
        <v>131</v>
      </c>
      <c r="B147" s="159" t="s">
        <v>941</v>
      </c>
      <c r="C147" s="162" t="s">
        <v>912</v>
      </c>
    </row>
    <row r="148" spans="1:3" x14ac:dyDescent="0.2">
      <c r="A148" s="163">
        <v>132</v>
      </c>
      <c r="B148" s="159" t="s">
        <v>942</v>
      </c>
      <c r="C148" s="162" t="s">
        <v>912</v>
      </c>
    </row>
    <row r="149" spans="1:3" x14ac:dyDescent="0.2">
      <c r="A149" s="163">
        <v>133</v>
      </c>
      <c r="B149" s="159" t="s">
        <v>942</v>
      </c>
      <c r="C149" s="162" t="s">
        <v>912</v>
      </c>
    </row>
    <row r="150" spans="1:3" x14ac:dyDescent="0.2">
      <c r="A150" s="163">
        <v>134</v>
      </c>
      <c r="B150" s="159" t="s">
        <v>942</v>
      </c>
      <c r="C150" s="162" t="s">
        <v>912</v>
      </c>
    </row>
    <row r="151" spans="1:3" x14ac:dyDescent="0.2">
      <c r="A151" s="163">
        <v>135</v>
      </c>
      <c r="B151" s="159" t="s">
        <v>942</v>
      </c>
      <c r="C151" s="162" t="s">
        <v>912</v>
      </c>
    </row>
    <row r="152" spans="1:3" x14ac:dyDescent="0.2">
      <c r="A152" s="163">
        <v>136</v>
      </c>
      <c r="B152" s="159" t="s">
        <v>942</v>
      </c>
      <c r="C152" s="162" t="s">
        <v>912</v>
      </c>
    </row>
    <row r="153" spans="1:3" x14ac:dyDescent="0.2">
      <c r="A153" s="163">
        <v>137</v>
      </c>
      <c r="B153" s="159" t="s">
        <v>942</v>
      </c>
      <c r="C153" s="162" t="s">
        <v>912</v>
      </c>
    </row>
    <row r="154" spans="1:3" x14ac:dyDescent="0.2">
      <c r="A154" s="163">
        <v>138</v>
      </c>
      <c r="B154" s="159" t="s">
        <v>942</v>
      </c>
      <c r="C154" s="162" t="s">
        <v>912</v>
      </c>
    </row>
    <row r="155" spans="1:3" x14ac:dyDescent="0.2">
      <c r="A155" s="163">
        <v>140</v>
      </c>
      <c r="B155" s="159" t="s">
        <v>926</v>
      </c>
      <c r="C155" s="162" t="s">
        <v>912</v>
      </c>
    </row>
    <row r="156" spans="1:3" x14ac:dyDescent="0.2">
      <c r="A156" s="163">
        <v>141</v>
      </c>
      <c r="B156" s="159" t="s">
        <v>943</v>
      </c>
      <c r="C156" s="162" t="s">
        <v>912</v>
      </c>
    </row>
    <row r="157" spans="1:3" x14ac:dyDescent="0.2">
      <c r="A157" s="163">
        <v>142</v>
      </c>
      <c r="B157" s="159" t="s">
        <v>943</v>
      </c>
      <c r="C157" s="162" t="s">
        <v>912</v>
      </c>
    </row>
    <row r="158" spans="1:3" x14ac:dyDescent="0.2">
      <c r="A158" s="163">
        <v>143</v>
      </c>
      <c r="B158" s="159" t="s">
        <v>929</v>
      </c>
      <c r="C158" s="162" t="s">
        <v>892</v>
      </c>
    </row>
    <row r="159" spans="1:3" x14ac:dyDescent="0.2">
      <c r="A159" s="163">
        <v>144</v>
      </c>
      <c r="B159" s="159" t="s">
        <v>944</v>
      </c>
      <c r="C159" s="162" t="s">
        <v>912</v>
      </c>
    </row>
    <row r="160" spans="1:3" x14ac:dyDescent="0.2">
      <c r="A160" s="163">
        <v>145</v>
      </c>
      <c r="B160" s="159" t="s">
        <v>944</v>
      </c>
      <c r="C160" s="162" t="s">
        <v>912</v>
      </c>
    </row>
    <row r="161" spans="1:3" x14ac:dyDescent="0.2">
      <c r="A161" s="163">
        <v>146</v>
      </c>
      <c r="B161" s="159" t="s">
        <v>944</v>
      </c>
      <c r="C161" s="162" t="s">
        <v>912</v>
      </c>
    </row>
    <row r="162" spans="1:3" x14ac:dyDescent="0.2">
      <c r="A162" s="163">
        <v>147</v>
      </c>
      <c r="B162" s="159" t="s">
        <v>944</v>
      </c>
      <c r="C162" s="162" t="s">
        <v>912</v>
      </c>
    </row>
    <row r="163" spans="1:3" x14ac:dyDescent="0.2">
      <c r="A163" s="163">
        <v>148</v>
      </c>
      <c r="B163" s="159" t="s">
        <v>945</v>
      </c>
      <c r="C163" s="162" t="s">
        <v>912</v>
      </c>
    </row>
    <row r="164" spans="1:3" x14ac:dyDescent="0.2">
      <c r="A164" s="163">
        <v>149</v>
      </c>
      <c r="B164" s="159" t="s">
        <v>946</v>
      </c>
      <c r="C164" s="162" t="s">
        <v>912</v>
      </c>
    </row>
    <row r="165" spans="1:3" x14ac:dyDescent="0.2">
      <c r="A165" s="163">
        <v>150</v>
      </c>
      <c r="B165" s="159" t="s">
        <v>938</v>
      </c>
      <c r="C165" s="162" t="s">
        <v>912</v>
      </c>
    </row>
    <row r="166" spans="1:3" x14ac:dyDescent="0.2">
      <c r="A166" s="163">
        <v>151</v>
      </c>
      <c r="B166" s="159" t="s">
        <v>938</v>
      </c>
      <c r="C166" s="162" t="s">
        <v>912</v>
      </c>
    </row>
    <row r="167" spans="1:3" x14ac:dyDescent="0.2">
      <c r="A167" s="163">
        <v>152</v>
      </c>
      <c r="B167" s="159" t="s">
        <v>938</v>
      </c>
      <c r="C167" s="162" t="s">
        <v>912</v>
      </c>
    </row>
    <row r="168" spans="1:3" x14ac:dyDescent="0.2">
      <c r="A168" s="163">
        <v>153</v>
      </c>
      <c r="B168" s="159" t="s">
        <v>938</v>
      </c>
      <c r="C168" s="162" t="s">
        <v>912</v>
      </c>
    </row>
    <row r="169" spans="1:3" x14ac:dyDescent="0.2">
      <c r="A169" s="163">
        <v>154</v>
      </c>
      <c r="B169" s="159" t="s">
        <v>938</v>
      </c>
      <c r="C169" s="162" t="s">
        <v>912</v>
      </c>
    </row>
    <row r="170" spans="1:3" x14ac:dyDescent="0.2">
      <c r="A170" s="163">
        <v>155</v>
      </c>
      <c r="B170" s="159" t="s">
        <v>926</v>
      </c>
      <c r="C170" s="162" t="s">
        <v>892</v>
      </c>
    </row>
    <row r="171" spans="1:3" x14ac:dyDescent="0.2">
      <c r="A171" s="163">
        <v>156</v>
      </c>
      <c r="B171" s="159" t="s">
        <v>938</v>
      </c>
      <c r="C171" s="162" t="s">
        <v>912</v>
      </c>
    </row>
    <row r="172" spans="1:3" x14ac:dyDescent="0.2">
      <c r="A172" s="163">
        <v>157</v>
      </c>
      <c r="B172" s="159" t="s">
        <v>938</v>
      </c>
      <c r="C172" s="162" t="s">
        <v>912</v>
      </c>
    </row>
    <row r="173" spans="1:3" x14ac:dyDescent="0.2">
      <c r="A173" s="163">
        <v>158</v>
      </c>
      <c r="B173" s="159" t="s">
        <v>938</v>
      </c>
      <c r="C173" s="162" t="s">
        <v>912</v>
      </c>
    </row>
    <row r="174" spans="1:3" x14ac:dyDescent="0.2">
      <c r="A174" s="163">
        <v>159</v>
      </c>
      <c r="B174" s="159" t="s">
        <v>913</v>
      </c>
      <c r="C174" s="162" t="s">
        <v>892</v>
      </c>
    </row>
    <row r="175" spans="1:3" x14ac:dyDescent="0.2">
      <c r="A175" s="163">
        <v>160</v>
      </c>
      <c r="B175" s="159" t="s">
        <v>938</v>
      </c>
      <c r="C175" s="162" t="s">
        <v>912</v>
      </c>
    </row>
    <row r="176" spans="1:3" x14ac:dyDescent="0.2">
      <c r="A176" s="163">
        <v>161</v>
      </c>
      <c r="B176" s="159" t="s">
        <v>938</v>
      </c>
      <c r="C176" s="162" t="s">
        <v>912</v>
      </c>
    </row>
    <row r="177" spans="1:3" x14ac:dyDescent="0.2">
      <c r="A177" s="163">
        <v>162</v>
      </c>
      <c r="B177" s="159" t="s">
        <v>938</v>
      </c>
      <c r="C177" s="162" t="s">
        <v>912</v>
      </c>
    </row>
    <row r="178" spans="1:3" x14ac:dyDescent="0.2">
      <c r="A178" s="163">
        <v>163</v>
      </c>
      <c r="B178" s="159" t="s">
        <v>938</v>
      </c>
      <c r="C178" s="162" t="s">
        <v>912</v>
      </c>
    </row>
    <row r="179" spans="1:3" x14ac:dyDescent="0.2">
      <c r="A179" s="163">
        <v>164</v>
      </c>
      <c r="B179" s="159" t="s">
        <v>938</v>
      </c>
      <c r="C179" s="162" t="s">
        <v>912</v>
      </c>
    </row>
    <row r="180" spans="1:3" x14ac:dyDescent="0.2">
      <c r="A180" s="163">
        <v>165</v>
      </c>
      <c r="B180" s="159" t="s">
        <v>938</v>
      </c>
      <c r="C180" s="162" t="s">
        <v>912</v>
      </c>
    </row>
    <row r="181" spans="1:3" x14ac:dyDescent="0.2">
      <c r="A181" s="163">
        <v>166</v>
      </c>
      <c r="B181" s="159" t="s">
        <v>938</v>
      </c>
      <c r="C181" s="162" t="s">
        <v>912</v>
      </c>
    </row>
    <row r="182" spans="1:3" x14ac:dyDescent="0.2">
      <c r="A182" s="163">
        <v>167</v>
      </c>
      <c r="B182" s="159" t="s">
        <v>938</v>
      </c>
      <c r="C182" s="162" t="s">
        <v>912</v>
      </c>
    </row>
    <row r="183" spans="1:3" x14ac:dyDescent="0.2">
      <c r="A183" s="163">
        <v>168</v>
      </c>
      <c r="B183" s="159" t="s">
        <v>938</v>
      </c>
      <c r="C183" s="162" t="s">
        <v>912</v>
      </c>
    </row>
    <row r="184" spans="1:3" x14ac:dyDescent="0.2">
      <c r="A184" s="163">
        <v>169</v>
      </c>
      <c r="B184" s="159" t="s">
        <v>938</v>
      </c>
      <c r="C184" s="162" t="s">
        <v>912</v>
      </c>
    </row>
    <row r="185" spans="1:3" x14ac:dyDescent="0.2">
      <c r="A185" s="163">
        <v>170</v>
      </c>
      <c r="B185" s="159" t="s">
        <v>938</v>
      </c>
      <c r="C185" s="162" t="s">
        <v>912</v>
      </c>
    </row>
    <row r="186" spans="1:3" x14ac:dyDescent="0.2">
      <c r="A186" s="163">
        <v>171</v>
      </c>
      <c r="B186" s="159" t="s">
        <v>938</v>
      </c>
      <c r="C186" s="162" t="s">
        <v>912</v>
      </c>
    </row>
    <row r="187" spans="1:3" x14ac:dyDescent="0.2">
      <c r="A187" s="163">
        <v>172</v>
      </c>
      <c r="B187" s="159" t="s">
        <v>938</v>
      </c>
      <c r="C187" s="162" t="s">
        <v>912</v>
      </c>
    </row>
    <row r="188" spans="1:3" x14ac:dyDescent="0.2">
      <c r="A188" s="163">
        <v>173</v>
      </c>
      <c r="B188" s="159" t="s">
        <v>938</v>
      </c>
      <c r="C188" s="162" t="s">
        <v>912</v>
      </c>
    </row>
    <row r="189" spans="1:3" x14ac:dyDescent="0.2">
      <c r="A189" s="163">
        <v>174</v>
      </c>
      <c r="B189" s="159" t="s">
        <v>938</v>
      </c>
      <c r="C189" s="162" t="s">
        <v>912</v>
      </c>
    </row>
    <row r="190" spans="1:3" x14ac:dyDescent="0.2">
      <c r="A190" s="163">
        <v>175</v>
      </c>
      <c r="B190" s="159" t="s">
        <v>938</v>
      </c>
      <c r="C190" s="162" t="s">
        <v>912</v>
      </c>
    </row>
    <row r="191" spans="1:3" x14ac:dyDescent="0.2">
      <c r="A191" s="163">
        <v>176</v>
      </c>
      <c r="B191" s="159" t="s">
        <v>938</v>
      </c>
      <c r="C191" s="162" t="s">
        <v>912</v>
      </c>
    </row>
    <row r="192" spans="1:3" x14ac:dyDescent="0.2">
      <c r="A192" s="163">
        <v>177</v>
      </c>
      <c r="B192" s="159" t="s">
        <v>938</v>
      </c>
      <c r="C192" s="162" t="s">
        <v>912</v>
      </c>
    </row>
    <row r="193" spans="1:3" x14ac:dyDescent="0.2">
      <c r="A193" s="163">
        <v>178</v>
      </c>
      <c r="B193" s="159" t="s">
        <v>947</v>
      </c>
      <c r="C193" s="162" t="s">
        <v>912</v>
      </c>
    </row>
    <row r="194" spans="1:3" x14ac:dyDescent="0.2">
      <c r="A194" s="163">
        <v>179</v>
      </c>
      <c r="B194" s="159" t="s">
        <v>938</v>
      </c>
      <c r="C194" s="162" t="s">
        <v>912</v>
      </c>
    </row>
    <row r="195" spans="1:3" x14ac:dyDescent="0.2">
      <c r="A195" s="163">
        <v>180</v>
      </c>
      <c r="B195" s="159" t="s">
        <v>938</v>
      </c>
      <c r="C195" s="162" t="s">
        <v>912</v>
      </c>
    </row>
    <row r="196" spans="1:3" x14ac:dyDescent="0.2">
      <c r="A196" s="163">
        <v>181</v>
      </c>
      <c r="B196" s="159" t="s">
        <v>938</v>
      </c>
      <c r="C196" s="162" t="s">
        <v>912</v>
      </c>
    </row>
    <row r="197" spans="1:3" x14ac:dyDescent="0.2">
      <c r="A197" s="163">
        <v>182</v>
      </c>
      <c r="B197" s="159" t="s">
        <v>938</v>
      </c>
      <c r="C197" s="162" t="s">
        <v>912</v>
      </c>
    </row>
    <row r="198" spans="1:3" x14ac:dyDescent="0.2">
      <c r="A198" s="163">
        <v>183</v>
      </c>
      <c r="B198" s="159" t="s">
        <v>938</v>
      </c>
      <c r="C198" s="162" t="s">
        <v>912</v>
      </c>
    </row>
    <row r="199" spans="1:3" x14ac:dyDescent="0.2">
      <c r="A199" s="163">
        <v>184</v>
      </c>
      <c r="B199" s="159" t="s">
        <v>938</v>
      </c>
      <c r="C199" s="162" t="s">
        <v>912</v>
      </c>
    </row>
    <row r="200" spans="1:3" x14ac:dyDescent="0.2">
      <c r="A200" s="163">
        <v>185</v>
      </c>
      <c r="B200" s="159" t="s">
        <v>938</v>
      </c>
      <c r="C200" s="162" t="s">
        <v>912</v>
      </c>
    </row>
    <row r="201" spans="1:3" x14ac:dyDescent="0.2">
      <c r="A201" s="163">
        <v>186</v>
      </c>
      <c r="B201" s="159" t="s">
        <v>938</v>
      </c>
      <c r="C201" s="162" t="s">
        <v>912</v>
      </c>
    </row>
    <row r="202" spans="1:3" x14ac:dyDescent="0.2">
      <c r="A202" s="163">
        <v>187</v>
      </c>
      <c r="B202" s="159" t="s">
        <v>938</v>
      </c>
      <c r="C202" s="162" t="s">
        <v>912</v>
      </c>
    </row>
    <row r="203" spans="1:3" x14ac:dyDescent="0.2">
      <c r="A203" s="163">
        <v>188</v>
      </c>
      <c r="B203" s="159" t="s">
        <v>938</v>
      </c>
      <c r="C203" s="162" t="s">
        <v>912</v>
      </c>
    </row>
    <row r="204" spans="1:3" x14ac:dyDescent="0.2">
      <c r="A204" s="163">
        <v>189</v>
      </c>
      <c r="B204" s="159" t="s">
        <v>938</v>
      </c>
      <c r="C204" s="162" t="s">
        <v>892</v>
      </c>
    </row>
    <row r="205" spans="1:3" x14ac:dyDescent="0.2">
      <c r="A205" s="163">
        <v>190</v>
      </c>
      <c r="B205" s="159" t="s">
        <v>938</v>
      </c>
      <c r="C205" s="162" t="s">
        <v>892</v>
      </c>
    </row>
    <row r="206" spans="1:3" x14ac:dyDescent="0.2">
      <c r="A206" s="163">
        <v>191</v>
      </c>
      <c r="B206" s="159" t="s">
        <v>938</v>
      </c>
      <c r="C206" s="162" t="s">
        <v>892</v>
      </c>
    </row>
    <row r="207" spans="1:3" x14ac:dyDescent="0.2">
      <c r="A207" s="163">
        <v>192</v>
      </c>
      <c r="B207" s="159" t="s">
        <v>938</v>
      </c>
      <c r="C207" s="162" t="s">
        <v>892</v>
      </c>
    </row>
    <row r="208" spans="1:3" x14ac:dyDescent="0.2">
      <c r="A208" s="163">
        <v>193</v>
      </c>
      <c r="B208" s="159" t="s">
        <v>938</v>
      </c>
      <c r="C208" s="162" t="s">
        <v>892</v>
      </c>
    </row>
    <row r="209" spans="1:3" x14ac:dyDescent="0.2">
      <c r="A209" s="163">
        <v>194</v>
      </c>
      <c r="B209" s="159" t="s">
        <v>938</v>
      </c>
      <c r="C209" s="162" t="s">
        <v>892</v>
      </c>
    </row>
    <row r="210" spans="1:3" x14ac:dyDescent="0.2">
      <c r="A210" s="163">
        <v>195</v>
      </c>
      <c r="B210" s="159" t="s">
        <v>938</v>
      </c>
      <c r="C210" s="162" t="s">
        <v>892</v>
      </c>
    </row>
    <row r="211" spans="1:3" x14ac:dyDescent="0.2">
      <c r="A211" s="163">
        <v>196</v>
      </c>
      <c r="B211" s="159" t="s">
        <v>938</v>
      </c>
      <c r="C211" s="162" t="s">
        <v>892</v>
      </c>
    </row>
    <row r="212" spans="1:3" x14ac:dyDescent="0.2">
      <c r="A212" s="163">
        <v>197</v>
      </c>
      <c r="B212" s="159" t="s">
        <v>938</v>
      </c>
      <c r="C212" s="162" t="s">
        <v>892</v>
      </c>
    </row>
    <row r="213" spans="1:3" x14ac:dyDescent="0.2">
      <c r="A213" s="163">
        <v>198</v>
      </c>
      <c r="B213" s="159" t="s">
        <v>938</v>
      </c>
      <c r="C213" s="162" t="s">
        <v>892</v>
      </c>
    </row>
    <row r="214" spans="1:3" x14ac:dyDescent="0.2">
      <c r="A214" s="163">
        <v>199</v>
      </c>
      <c r="B214" s="159" t="s">
        <v>938</v>
      </c>
      <c r="C214" s="162" t="s">
        <v>892</v>
      </c>
    </row>
    <row r="215" spans="1:3" x14ac:dyDescent="0.2">
      <c r="A215" s="163">
        <v>201</v>
      </c>
      <c r="B215" s="159" t="s">
        <v>938</v>
      </c>
      <c r="C215" s="162" t="s">
        <v>892</v>
      </c>
    </row>
    <row r="216" spans="1:3" x14ac:dyDescent="0.2">
      <c r="A216" s="163">
        <v>202</v>
      </c>
      <c r="B216" s="159" t="s">
        <v>938</v>
      </c>
      <c r="C216" s="162" t="s">
        <v>892</v>
      </c>
    </row>
    <row r="217" spans="1:3" x14ac:dyDescent="0.2">
      <c r="A217" s="163">
        <v>203</v>
      </c>
      <c r="B217" s="159" t="s">
        <v>938</v>
      </c>
      <c r="C217" s="162" t="s">
        <v>892</v>
      </c>
    </row>
    <row r="218" spans="1:3" x14ac:dyDescent="0.2">
      <c r="A218" s="163">
        <v>204</v>
      </c>
      <c r="B218" s="159" t="s">
        <v>938</v>
      </c>
      <c r="C218" s="162" t="s">
        <v>892</v>
      </c>
    </row>
    <row r="219" spans="1:3" x14ac:dyDescent="0.2">
      <c r="A219" s="163">
        <v>205</v>
      </c>
      <c r="B219" s="159" t="s">
        <v>938</v>
      </c>
      <c r="C219" s="162" t="s">
        <v>892</v>
      </c>
    </row>
    <row r="220" spans="1:3" x14ac:dyDescent="0.2">
      <c r="A220" s="163">
        <v>206</v>
      </c>
      <c r="B220" s="159" t="s">
        <v>938</v>
      </c>
      <c r="C220" s="162" t="s">
        <v>892</v>
      </c>
    </row>
    <row r="221" spans="1:3" x14ac:dyDescent="0.2">
      <c r="A221" s="163">
        <v>207</v>
      </c>
      <c r="B221" s="159" t="s">
        <v>938</v>
      </c>
      <c r="C221" s="162" t="s">
        <v>892</v>
      </c>
    </row>
    <row r="222" spans="1:3" x14ac:dyDescent="0.2">
      <c r="A222" s="163">
        <v>208</v>
      </c>
      <c r="B222" s="159" t="s">
        <v>938</v>
      </c>
      <c r="C222" s="162" t="s">
        <v>892</v>
      </c>
    </row>
    <row r="223" spans="1:3" x14ac:dyDescent="0.2">
      <c r="A223" s="163">
        <v>209</v>
      </c>
      <c r="B223" s="159" t="s">
        <v>938</v>
      </c>
      <c r="C223" s="162" t="s">
        <v>912</v>
      </c>
    </row>
    <row r="224" spans="1:3" x14ac:dyDescent="0.2">
      <c r="A224" s="163">
        <v>210</v>
      </c>
      <c r="B224" s="159" t="s">
        <v>938</v>
      </c>
      <c r="C224" s="162" t="s">
        <v>912</v>
      </c>
    </row>
    <row r="225" spans="1:3" x14ac:dyDescent="0.2">
      <c r="A225" s="163">
        <v>211</v>
      </c>
      <c r="B225" s="159" t="s">
        <v>938</v>
      </c>
      <c r="C225" s="162" t="s">
        <v>912</v>
      </c>
    </row>
    <row r="226" spans="1:3" x14ac:dyDescent="0.2">
      <c r="A226" s="163">
        <v>212</v>
      </c>
      <c r="B226" s="159" t="s">
        <v>938</v>
      </c>
      <c r="C226" s="162" t="s">
        <v>912</v>
      </c>
    </row>
    <row r="227" spans="1:3" x14ac:dyDescent="0.2">
      <c r="A227" s="163">
        <v>213</v>
      </c>
      <c r="B227" s="159" t="s">
        <v>938</v>
      </c>
      <c r="C227" s="162" t="s">
        <v>912</v>
      </c>
    </row>
    <row r="228" spans="1:3" x14ac:dyDescent="0.2">
      <c r="A228" s="163">
        <v>214</v>
      </c>
      <c r="B228" s="159" t="s">
        <v>938</v>
      </c>
      <c r="C228" s="162" t="s">
        <v>912</v>
      </c>
    </row>
    <row r="229" spans="1:3" x14ac:dyDescent="0.2">
      <c r="A229" s="163">
        <v>215</v>
      </c>
      <c r="B229" s="159" t="s">
        <v>938</v>
      </c>
      <c r="C229" s="162" t="s">
        <v>912</v>
      </c>
    </row>
    <row r="230" spans="1:3" x14ac:dyDescent="0.2">
      <c r="A230" s="163">
        <v>216</v>
      </c>
      <c r="B230" s="159" t="s">
        <v>938</v>
      </c>
      <c r="C230" s="162" t="s">
        <v>912</v>
      </c>
    </row>
    <row r="231" spans="1:3" x14ac:dyDescent="0.2">
      <c r="A231" s="163">
        <v>217</v>
      </c>
      <c r="B231" s="159" t="s">
        <v>938</v>
      </c>
      <c r="C231" s="162" t="s">
        <v>912</v>
      </c>
    </row>
    <row r="232" spans="1:3" x14ac:dyDescent="0.2">
      <c r="A232" s="163">
        <v>218</v>
      </c>
      <c r="B232" s="159" t="s">
        <v>938</v>
      </c>
      <c r="C232" s="162" t="s">
        <v>912</v>
      </c>
    </row>
    <row r="233" spans="1:3" x14ac:dyDescent="0.2">
      <c r="A233" s="163">
        <v>219</v>
      </c>
      <c r="B233" s="159" t="s">
        <v>938</v>
      </c>
      <c r="C233" s="162" t="s">
        <v>912</v>
      </c>
    </row>
    <row r="234" spans="1:3" x14ac:dyDescent="0.2">
      <c r="A234" s="163">
        <v>220</v>
      </c>
      <c r="B234" s="159" t="s">
        <v>938</v>
      </c>
      <c r="C234" s="162" t="s">
        <v>912</v>
      </c>
    </row>
    <row r="235" spans="1:3" x14ac:dyDescent="0.2">
      <c r="A235" s="163">
        <v>221</v>
      </c>
      <c r="B235" s="159" t="s">
        <v>938</v>
      </c>
      <c r="C235" s="162" t="s">
        <v>912</v>
      </c>
    </row>
    <row r="236" spans="1:3" x14ac:dyDescent="0.2">
      <c r="A236" s="163">
        <v>222</v>
      </c>
      <c r="B236" s="159" t="s">
        <v>938</v>
      </c>
      <c r="C236" s="162" t="s">
        <v>912</v>
      </c>
    </row>
    <row r="237" spans="1:3" x14ac:dyDescent="0.2">
      <c r="A237" s="163">
        <v>223</v>
      </c>
      <c r="B237" s="159" t="s">
        <v>938</v>
      </c>
      <c r="C237" s="162" t="s">
        <v>912</v>
      </c>
    </row>
    <row r="238" spans="1:3" x14ac:dyDescent="0.2">
      <c r="A238" s="163">
        <v>224</v>
      </c>
      <c r="B238" s="159" t="s">
        <v>938</v>
      </c>
      <c r="C238" s="162" t="s">
        <v>912</v>
      </c>
    </row>
    <row r="239" spans="1:3" x14ac:dyDescent="0.2">
      <c r="A239" s="163">
        <v>225</v>
      </c>
      <c r="B239" s="159" t="s">
        <v>938</v>
      </c>
      <c r="C239" s="162" t="s">
        <v>912</v>
      </c>
    </row>
    <row r="240" spans="1:3" x14ac:dyDescent="0.2">
      <c r="A240" s="163">
        <v>226</v>
      </c>
      <c r="B240" s="159" t="s">
        <v>938</v>
      </c>
      <c r="C240" s="162" t="s">
        <v>912</v>
      </c>
    </row>
    <row r="241" spans="1:3" x14ac:dyDescent="0.2">
      <c r="A241" s="163">
        <v>227</v>
      </c>
      <c r="B241" s="159" t="s">
        <v>938</v>
      </c>
      <c r="C241" s="162" t="s">
        <v>912</v>
      </c>
    </row>
    <row r="242" spans="1:3" x14ac:dyDescent="0.2">
      <c r="A242" s="163">
        <v>228</v>
      </c>
      <c r="B242" s="159" t="s">
        <v>948</v>
      </c>
      <c r="C242" s="162" t="s">
        <v>892</v>
      </c>
    </row>
    <row r="243" spans="1:3" x14ac:dyDescent="0.2">
      <c r="A243" s="163">
        <v>229</v>
      </c>
      <c r="B243" s="159" t="s">
        <v>948</v>
      </c>
      <c r="C243" s="162" t="s">
        <v>892</v>
      </c>
    </row>
    <row r="244" spans="1:3" x14ac:dyDescent="0.2">
      <c r="A244" s="163">
        <v>230</v>
      </c>
      <c r="B244" s="159" t="s">
        <v>938</v>
      </c>
      <c r="C244" s="162" t="s">
        <v>892</v>
      </c>
    </row>
    <row r="245" spans="1:3" x14ac:dyDescent="0.2">
      <c r="A245" s="163">
        <v>231</v>
      </c>
      <c r="B245" s="159" t="s">
        <v>926</v>
      </c>
      <c r="C245" s="162" t="s">
        <v>912</v>
      </c>
    </row>
    <row r="246" spans="1:3" x14ac:dyDescent="0.2">
      <c r="A246" s="163">
        <v>233</v>
      </c>
      <c r="B246" s="159" t="s">
        <v>926</v>
      </c>
      <c r="C246" s="162" t="s">
        <v>912</v>
      </c>
    </row>
    <row r="247" spans="1:3" x14ac:dyDescent="0.2">
      <c r="A247" s="163">
        <v>234</v>
      </c>
      <c r="B247" s="159" t="s">
        <v>926</v>
      </c>
      <c r="C247" s="162" t="s">
        <v>912</v>
      </c>
    </row>
    <row r="248" spans="1:3" x14ac:dyDescent="0.2">
      <c r="A248" s="163">
        <v>235</v>
      </c>
      <c r="B248" s="159" t="s">
        <v>926</v>
      </c>
      <c r="C248" s="162" t="s">
        <v>912</v>
      </c>
    </row>
    <row r="249" spans="1:3" x14ac:dyDescent="0.2">
      <c r="A249" s="163">
        <v>236</v>
      </c>
      <c r="B249" s="159" t="s">
        <v>926</v>
      </c>
      <c r="C249" s="162" t="s">
        <v>912</v>
      </c>
    </row>
    <row r="250" spans="1:3" x14ac:dyDescent="0.2">
      <c r="A250" s="163">
        <v>237</v>
      </c>
      <c r="B250" s="159" t="s">
        <v>926</v>
      </c>
      <c r="C250" s="162" t="s">
        <v>912</v>
      </c>
    </row>
    <row r="251" spans="1:3" x14ac:dyDescent="0.2">
      <c r="A251" s="163">
        <v>238</v>
      </c>
      <c r="B251" s="159" t="s">
        <v>938</v>
      </c>
      <c r="C251" s="162" t="s">
        <v>912</v>
      </c>
    </row>
    <row r="252" spans="1:3" x14ac:dyDescent="0.2">
      <c r="A252" s="163">
        <v>241</v>
      </c>
      <c r="B252" s="159" t="s">
        <v>949</v>
      </c>
      <c r="C252" s="162" t="s">
        <v>912</v>
      </c>
    </row>
    <row r="253" spans="1:3" x14ac:dyDescent="0.2">
      <c r="A253" s="163">
        <v>242</v>
      </c>
      <c r="B253" s="159" t="s">
        <v>950</v>
      </c>
      <c r="C253" s="162" t="s">
        <v>912</v>
      </c>
    </row>
    <row r="254" spans="1:3" x14ac:dyDescent="0.2">
      <c r="A254" s="163">
        <v>243</v>
      </c>
      <c r="B254" s="159" t="s">
        <v>914</v>
      </c>
      <c r="C254" s="162" t="s">
        <v>912</v>
      </c>
    </row>
    <row r="255" spans="1:3" x14ac:dyDescent="0.2">
      <c r="A255" s="163">
        <v>244</v>
      </c>
      <c r="B255" s="159" t="s">
        <v>938</v>
      </c>
      <c r="C255" s="162" t="s">
        <v>912</v>
      </c>
    </row>
    <row r="256" spans="1:3" x14ac:dyDescent="0.2">
      <c r="A256" s="163">
        <v>245</v>
      </c>
      <c r="B256" s="159" t="s">
        <v>950</v>
      </c>
      <c r="C256" s="162" t="s">
        <v>912</v>
      </c>
    </row>
    <row r="257" spans="1:3" x14ac:dyDescent="0.2">
      <c r="A257" s="163">
        <v>246</v>
      </c>
      <c r="B257" s="159" t="s">
        <v>951</v>
      </c>
      <c r="C257" s="162" t="s">
        <v>912</v>
      </c>
    </row>
    <row r="258" spans="1:3" x14ac:dyDescent="0.2">
      <c r="A258" s="163">
        <v>247</v>
      </c>
      <c r="B258" s="159" t="s">
        <v>950</v>
      </c>
      <c r="C258" s="162" t="s">
        <v>912</v>
      </c>
    </row>
    <row r="259" spans="1:3" x14ac:dyDescent="0.2">
      <c r="A259" s="163">
        <v>248</v>
      </c>
      <c r="B259" s="159" t="s">
        <v>938</v>
      </c>
      <c r="C259" s="162" t="s">
        <v>912</v>
      </c>
    </row>
    <row r="260" spans="1:3" x14ac:dyDescent="0.2">
      <c r="A260" s="163">
        <v>249</v>
      </c>
      <c r="B260" s="159" t="s">
        <v>950</v>
      </c>
      <c r="C260" s="162" t="s">
        <v>912</v>
      </c>
    </row>
    <row r="261" spans="1:3" x14ac:dyDescent="0.2">
      <c r="A261" s="163">
        <v>250</v>
      </c>
      <c r="B261" s="159" t="s">
        <v>952</v>
      </c>
      <c r="C261" s="162" t="s">
        <v>892</v>
      </c>
    </row>
    <row r="262" spans="1:3" x14ac:dyDescent="0.2">
      <c r="A262" s="163">
        <v>251</v>
      </c>
      <c r="B262" s="159" t="s">
        <v>952</v>
      </c>
      <c r="C262" s="162" t="s">
        <v>892</v>
      </c>
    </row>
    <row r="263" spans="1:3" x14ac:dyDescent="0.2">
      <c r="A263" s="163">
        <v>252</v>
      </c>
      <c r="B263" s="159" t="s">
        <v>952</v>
      </c>
      <c r="C263" s="162" t="s">
        <v>892</v>
      </c>
    </row>
    <row r="264" spans="1:3" x14ac:dyDescent="0.2">
      <c r="A264" s="163">
        <v>253</v>
      </c>
      <c r="B264" s="159" t="s">
        <v>952</v>
      </c>
      <c r="C264" s="162" t="s">
        <v>892</v>
      </c>
    </row>
    <row r="265" spans="1:3" x14ac:dyDescent="0.2">
      <c r="A265" s="163">
        <v>254</v>
      </c>
      <c r="B265" s="159" t="s">
        <v>953</v>
      </c>
      <c r="C265" s="162" t="s">
        <v>912</v>
      </c>
    </row>
    <row r="266" spans="1:3" x14ac:dyDescent="0.2">
      <c r="A266" s="163">
        <v>255</v>
      </c>
      <c r="B266" s="159" t="s">
        <v>954</v>
      </c>
      <c r="C266" s="162" t="s">
        <v>912</v>
      </c>
    </row>
    <row r="267" spans="1:3" x14ac:dyDescent="0.2">
      <c r="A267" s="163">
        <v>257</v>
      </c>
      <c r="B267" s="159" t="s">
        <v>955</v>
      </c>
      <c r="C267" s="162" t="s">
        <v>912</v>
      </c>
    </row>
    <row r="268" spans="1:3" x14ac:dyDescent="0.2">
      <c r="A268" s="163">
        <v>258</v>
      </c>
      <c r="B268" s="159" t="s">
        <v>956</v>
      </c>
      <c r="C268" s="162" t="s">
        <v>912</v>
      </c>
    </row>
    <row r="269" spans="1:3" x14ac:dyDescent="0.2">
      <c r="A269" s="163">
        <v>259</v>
      </c>
      <c r="B269" s="159" t="s">
        <v>957</v>
      </c>
      <c r="C269" s="162" t="s">
        <v>912</v>
      </c>
    </row>
    <row r="270" spans="1:3" x14ac:dyDescent="0.2">
      <c r="A270" s="163">
        <v>260</v>
      </c>
      <c r="B270" s="159" t="s">
        <v>956</v>
      </c>
      <c r="C270" s="162" t="s">
        <v>892</v>
      </c>
    </row>
    <row r="271" spans="1:3" x14ac:dyDescent="0.2">
      <c r="A271" s="163">
        <v>261</v>
      </c>
      <c r="B271" s="159" t="s">
        <v>956</v>
      </c>
      <c r="C271" s="162" t="s">
        <v>912</v>
      </c>
    </row>
    <row r="272" spans="1:3" x14ac:dyDescent="0.2">
      <c r="A272" s="163">
        <v>262</v>
      </c>
      <c r="B272" s="159" t="s">
        <v>956</v>
      </c>
      <c r="C272" s="162" t="s">
        <v>912</v>
      </c>
    </row>
    <row r="273" spans="1:3" x14ac:dyDescent="0.2">
      <c r="A273" s="163">
        <v>263</v>
      </c>
      <c r="B273" s="159" t="s">
        <v>956</v>
      </c>
      <c r="C273" s="162" t="s">
        <v>912</v>
      </c>
    </row>
    <row r="274" spans="1:3" x14ac:dyDescent="0.2">
      <c r="A274" s="163">
        <v>264</v>
      </c>
      <c r="B274" s="159" t="s">
        <v>956</v>
      </c>
      <c r="C274" s="162" t="s">
        <v>912</v>
      </c>
    </row>
    <row r="275" spans="1:3" x14ac:dyDescent="0.2">
      <c r="A275" s="163">
        <v>265</v>
      </c>
      <c r="B275" s="159" t="s">
        <v>958</v>
      </c>
      <c r="C275" s="162" t="s">
        <v>892</v>
      </c>
    </row>
    <row r="276" spans="1:3" x14ac:dyDescent="0.2">
      <c r="A276" s="163">
        <v>266</v>
      </c>
      <c r="B276" s="159" t="s">
        <v>958</v>
      </c>
      <c r="C276" s="162" t="s">
        <v>892</v>
      </c>
    </row>
    <row r="277" spans="1:3" x14ac:dyDescent="0.2">
      <c r="A277" s="163">
        <v>267</v>
      </c>
      <c r="B277" s="159" t="s">
        <v>958</v>
      </c>
      <c r="C277" s="162" t="s">
        <v>892</v>
      </c>
    </row>
    <row r="278" spans="1:3" x14ac:dyDescent="0.2">
      <c r="A278" s="163">
        <v>268</v>
      </c>
      <c r="B278" s="159" t="s">
        <v>958</v>
      </c>
      <c r="C278" s="162" t="s">
        <v>892</v>
      </c>
    </row>
    <row r="279" spans="1:3" x14ac:dyDescent="0.2">
      <c r="A279" s="163">
        <v>269</v>
      </c>
      <c r="B279" s="159" t="s">
        <v>958</v>
      </c>
      <c r="C279" s="162" t="s">
        <v>892</v>
      </c>
    </row>
    <row r="280" spans="1:3" x14ac:dyDescent="0.2">
      <c r="A280" s="163">
        <v>270</v>
      </c>
      <c r="B280" s="159" t="s">
        <v>958</v>
      </c>
      <c r="C280" s="162" t="s">
        <v>892</v>
      </c>
    </row>
    <row r="281" spans="1:3" x14ac:dyDescent="0.2">
      <c r="A281" s="163">
        <v>271</v>
      </c>
      <c r="B281" s="159" t="s">
        <v>958</v>
      </c>
      <c r="C281" s="162" t="s">
        <v>892</v>
      </c>
    </row>
    <row r="282" spans="1:3" x14ac:dyDescent="0.2">
      <c r="A282" s="163">
        <v>272</v>
      </c>
      <c r="B282" s="159" t="s">
        <v>958</v>
      </c>
      <c r="C282" s="162" t="s">
        <v>892</v>
      </c>
    </row>
    <row r="283" spans="1:3" x14ac:dyDescent="0.2">
      <c r="A283" s="163">
        <v>273</v>
      </c>
      <c r="B283" s="159" t="s">
        <v>958</v>
      </c>
      <c r="C283" s="162" t="s">
        <v>892</v>
      </c>
    </row>
    <row r="284" spans="1:3" x14ac:dyDescent="0.2">
      <c r="A284" s="163">
        <v>274</v>
      </c>
      <c r="B284" s="159" t="s">
        <v>958</v>
      </c>
      <c r="C284" s="162" t="s">
        <v>892</v>
      </c>
    </row>
    <row r="285" spans="1:3" x14ac:dyDescent="0.2">
      <c r="A285" s="163">
        <v>276</v>
      </c>
      <c r="B285" s="159" t="s">
        <v>958</v>
      </c>
      <c r="C285" s="162" t="s">
        <v>892</v>
      </c>
    </row>
    <row r="286" spans="1:3" x14ac:dyDescent="0.2">
      <c r="A286" s="163">
        <v>277</v>
      </c>
      <c r="B286" s="159" t="s">
        <v>959</v>
      </c>
      <c r="C286" s="162" t="s">
        <v>892</v>
      </c>
    </row>
    <row r="287" spans="1:3" x14ac:dyDescent="0.2">
      <c r="A287" s="163">
        <v>278</v>
      </c>
      <c r="B287" s="159" t="s">
        <v>960</v>
      </c>
      <c r="C287" s="162" t="s">
        <v>892</v>
      </c>
    </row>
    <row r="288" spans="1:3" x14ac:dyDescent="0.2">
      <c r="A288" s="163">
        <v>279</v>
      </c>
      <c r="B288" s="159" t="s">
        <v>961</v>
      </c>
      <c r="C288" s="162" t="s">
        <v>892</v>
      </c>
    </row>
    <row r="289" spans="1:3" x14ac:dyDescent="0.2">
      <c r="A289" s="163">
        <v>280</v>
      </c>
      <c r="B289" s="159" t="s">
        <v>962</v>
      </c>
      <c r="C289" s="162" t="s">
        <v>892</v>
      </c>
    </row>
    <row r="290" spans="1:3" x14ac:dyDescent="0.2">
      <c r="A290" s="163">
        <v>281</v>
      </c>
      <c r="B290" s="159" t="s">
        <v>963</v>
      </c>
      <c r="C290" s="162" t="s">
        <v>912</v>
      </c>
    </row>
    <row r="291" spans="1:3" x14ac:dyDescent="0.2">
      <c r="A291" s="163">
        <v>283</v>
      </c>
      <c r="B291" s="159" t="s">
        <v>964</v>
      </c>
      <c r="C291" s="162" t="s">
        <v>912</v>
      </c>
    </row>
    <row r="292" spans="1:3" x14ac:dyDescent="0.2">
      <c r="A292" s="163">
        <v>284</v>
      </c>
      <c r="B292" s="159" t="s">
        <v>905</v>
      </c>
      <c r="C292" s="162" t="s">
        <v>892</v>
      </c>
    </row>
    <row r="293" spans="1:3" x14ac:dyDescent="0.2">
      <c r="A293" s="163">
        <v>285</v>
      </c>
      <c r="B293" s="159" t="s">
        <v>905</v>
      </c>
      <c r="C293" s="162" t="s">
        <v>892</v>
      </c>
    </row>
    <row r="294" spans="1:3" x14ac:dyDescent="0.2">
      <c r="A294" s="163">
        <v>286</v>
      </c>
      <c r="B294" s="159" t="s">
        <v>965</v>
      </c>
      <c r="C294" s="162" t="s">
        <v>892</v>
      </c>
    </row>
    <row r="295" spans="1:3" x14ac:dyDescent="0.2">
      <c r="A295" s="163">
        <v>287</v>
      </c>
      <c r="B295" s="159" t="s">
        <v>966</v>
      </c>
      <c r="C295" s="162" t="s">
        <v>892</v>
      </c>
    </row>
    <row r="296" spans="1:3" x14ac:dyDescent="0.2">
      <c r="A296" s="163">
        <v>288</v>
      </c>
      <c r="B296" s="159" t="s">
        <v>967</v>
      </c>
      <c r="C296" s="162" t="s">
        <v>892</v>
      </c>
    </row>
    <row r="297" spans="1:3" x14ac:dyDescent="0.2">
      <c r="A297" s="163">
        <v>289</v>
      </c>
      <c r="B297" s="159" t="s">
        <v>967</v>
      </c>
      <c r="C297" s="162" t="s">
        <v>892</v>
      </c>
    </row>
    <row r="298" spans="1:3" x14ac:dyDescent="0.2">
      <c r="A298" s="163">
        <v>290</v>
      </c>
      <c r="B298" s="159" t="s">
        <v>967</v>
      </c>
      <c r="C298" s="162" t="s">
        <v>892</v>
      </c>
    </row>
    <row r="299" spans="1:3" x14ac:dyDescent="0.2">
      <c r="A299" s="163">
        <v>291</v>
      </c>
      <c r="B299" s="159" t="s">
        <v>967</v>
      </c>
      <c r="C299" s="162" t="s">
        <v>892</v>
      </c>
    </row>
    <row r="300" spans="1:3" x14ac:dyDescent="0.2">
      <c r="A300" s="163">
        <v>292</v>
      </c>
      <c r="B300" s="159" t="s">
        <v>967</v>
      </c>
      <c r="C300" s="162" t="s">
        <v>892</v>
      </c>
    </row>
    <row r="301" spans="1:3" x14ac:dyDescent="0.2">
      <c r="A301" s="163">
        <v>297</v>
      </c>
      <c r="B301" s="159" t="s">
        <v>967</v>
      </c>
      <c r="C301" s="162" t="s">
        <v>892</v>
      </c>
    </row>
    <row r="302" spans="1:3" x14ac:dyDescent="0.2">
      <c r="A302" s="163">
        <v>298</v>
      </c>
      <c r="B302" s="159" t="s">
        <v>967</v>
      </c>
      <c r="C302" s="162" t="s">
        <v>892</v>
      </c>
    </row>
    <row r="303" spans="1:3" x14ac:dyDescent="0.2">
      <c r="A303" s="163">
        <v>299</v>
      </c>
      <c r="B303" s="159" t="s">
        <v>967</v>
      </c>
      <c r="C303" s="162" t="s">
        <v>892</v>
      </c>
    </row>
    <row r="304" spans="1:3" x14ac:dyDescent="0.2">
      <c r="A304" s="163">
        <v>300</v>
      </c>
      <c r="B304" s="159" t="s">
        <v>968</v>
      </c>
      <c r="C304" s="162" t="s">
        <v>912</v>
      </c>
    </row>
    <row r="305" spans="1:3" x14ac:dyDescent="0.2">
      <c r="A305" s="163">
        <v>301</v>
      </c>
      <c r="B305" s="159" t="s">
        <v>969</v>
      </c>
      <c r="C305" s="162" t="s">
        <v>912</v>
      </c>
    </row>
    <row r="306" spans="1:3" x14ac:dyDescent="0.2">
      <c r="A306" s="163">
        <v>302</v>
      </c>
      <c r="B306" s="159" t="s">
        <v>970</v>
      </c>
      <c r="C306" s="162" t="s">
        <v>912</v>
      </c>
    </row>
    <row r="307" spans="1:3" x14ac:dyDescent="0.2">
      <c r="A307" s="163">
        <v>303</v>
      </c>
      <c r="B307" s="159" t="s">
        <v>967</v>
      </c>
      <c r="C307" s="162" t="s">
        <v>892</v>
      </c>
    </row>
    <row r="308" spans="1:3" x14ac:dyDescent="0.2">
      <c r="A308" s="163">
        <v>304</v>
      </c>
      <c r="B308" s="159" t="s">
        <v>967</v>
      </c>
      <c r="C308" s="162" t="s">
        <v>892</v>
      </c>
    </row>
    <row r="309" spans="1:3" x14ac:dyDescent="0.2">
      <c r="A309" s="163">
        <v>305</v>
      </c>
      <c r="B309" s="159" t="s">
        <v>971</v>
      </c>
      <c r="C309" s="162" t="s">
        <v>912</v>
      </c>
    </row>
    <row r="310" spans="1:3" x14ac:dyDescent="0.2">
      <c r="A310" s="163">
        <v>306</v>
      </c>
      <c r="B310" s="159" t="s">
        <v>971</v>
      </c>
      <c r="C310" s="162" t="s">
        <v>912</v>
      </c>
    </row>
    <row r="311" spans="1:3" x14ac:dyDescent="0.2">
      <c r="A311" s="163">
        <v>307</v>
      </c>
      <c r="B311" s="159" t="s">
        <v>971</v>
      </c>
      <c r="C311" s="162" t="s">
        <v>912</v>
      </c>
    </row>
    <row r="312" spans="1:3" x14ac:dyDescent="0.2">
      <c r="A312" s="163">
        <v>308</v>
      </c>
      <c r="B312" s="159" t="s">
        <v>971</v>
      </c>
      <c r="C312" s="162" t="s">
        <v>912</v>
      </c>
    </row>
    <row r="313" spans="1:3" x14ac:dyDescent="0.2">
      <c r="A313" s="163">
        <v>309</v>
      </c>
      <c r="B313" s="159" t="s">
        <v>972</v>
      </c>
      <c r="C313" s="162" t="s">
        <v>912</v>
      </c>
    </row>
    <row r="314" spans="1:3" x14ac:dyDescent="0.2">
      <c r="A314" s="163">
        <v>310</v>
      </c>
      <c r="B314" s="159" t="s">
        <v>973</v>
      </c>
      <c r="C314" s="162" t="s">
        <v>912</v>
      </c>
    </row>
    <row r="315" spans="1:3" x14ac:dyDescent="0.2">
      <c r="A315" s="163">
        <v>312</v>
      </c>
      <c r="B315" s="159" t="s">
        <v>974</v>
      </c>
      <c r="C315" s="162" t="s">
        <v>912</v>
      </c>
    </row>
    <row r="316" spans="1:3" x14ac:dyDescent="0.2">
      <c r="A316" s="163">
        <v>313</v>
      </c>
      <c r="B316" s="159" t="s">
        <v>975</v>
      </c>
      <c r="C316" s="162" t="s">
        <v>892</v>
      </c>
    </row>
    <row r="317" spans="1:3" x14ac:dyDescent="0.2">
      <c r="A317" s="163">
        <v>314</v>
      </c>
      <c r="B317" s="159" t="s">
        <v>976</v>
      </c>
      <c r="C317" s="162" t="s">
        <v>892</v>
      </c>
    </row>
    <row r="318" spans="1:3" x14ac:dyDescent="0.2">
      <c r="A318" s="163">
        <v>315</v>
      </c>
      <c r="B318" s="159" t="s">
        <v>977</v>
      </c>
      <c r="C318" s="162" t="s">
        <v>892</v>
      </c>
    </row>
    <row r="319" spans="1:3" x14ac:dyDescent="0.2">
      <c r="A319" s="163">
        <v>316</v>
      </c>
      <c r="B319" s="159" t="s">
        <v>978</v>
      </c>
      <c r="C319" s="162" t="s">
        <v>912</v>
      </c>
    </row>
    <row r="320" spans="1:3" x14ac:dyDescent="0.2">
      <c r="A320" s="163">
        <v>317</v>
      </c>
      <c r="B320" s="159" t="s">
        <v>978</v>
      </c>
      <c r="C320" s="162" t="s">
        <v>912</v>
      </c>
    </row>
    <row r="321" spans="1:3" x14ac:dyDescent="0.2">
      <c r="A321" s="163">
        <v>318</v>
      </c>
      <c r="B321" s="159" t="s">
        <v>978</v>
      </c>
      <c r="C321" s="162" t="s">
        <v>912</v>
      </c>
    </row>
    <row r="322" spans="1:3" x14ac:dyDescent="0.2">
      <c r="A322" s="163">
        <v>319</v>
      </c>
      <c r="B322" s="159" t="s">
        <v>979</v>
      </c>
      <c r="C322" s="162" t="s">
        <v>912</v>
      </c>
    </row>
    <row r="323" spans="1:3" x14ac:dyDescent="0.2">
      <c r="A323" s="163">
        <v>320</v>
      </c>
      <c r="B323" s="159" t="s">
        <v>978</v>
      </c>
      <c r="C323" s="162" t="s">
        <v>912</v>
      </c>
    </row>
    <row r="324" spans="1:3" x14ac:dyDescent="0.2">
      <c r="A324" s="163">
        <v>321</v>
      </c>
      <c r="B324" s="159" t="s">
        <v>978</v>
      </c>
      <c r="C324" s="162" t="s">
        <v>912</v>
      </c>
    </row>
    <row r="325" spans="1:3" x14ac:dyDescent="0.2">
      <c r="A325" s="163">
        <v>322</v>
      </c>
      <c r="B325" s="159" t="s">
        <v>978</v>
      </c>
      <c r="C325" s="162" t="s">
        <v>912</v>
      </c>
    </row>
    <row r="326" spans="1:3" x14ac:dyDescent="0.2">
      <c r="A326" s="163">
        <v>323</v>
      </c>
      <c r="B326" s="159" t="s">
        <v>978</v>
      </c>
      <c r="C326" s="162" t="s">
        <v>912</v>
      </c>
    </row>
    <row r="327" spans="1:3" x14ac:dyDescent="0.2">
      <c r="A327" s="163">
        <v>324</v>
      </c>
      <c r="B327" s="159" t="s">
        <v>980</v>
      </c>
      <c r="C327" s="162" t="s">
        <v>912</v>
      </c>
    </row>
    <row r="328" spans="1:3" x14ac:dyDescent="0.2">
      <c r="A328" s="163">
        <v>325</v>
      </c>
      <c r="B328" s="159" t="s">
        <v>981</v>
      </c>
      <c r="C328" s="162" t="s">
        <v>912</v>
      </c>
    </row>
    <row r="329" spans="1:3" x14ac:dyDescent="0.2">
      <c r="A329" s="163">
        <v>326</v>
      </c>
      <c r="B329" s="159" t="s">
        <v>981</v>
      </c>
      <c r="C329" s="162" t="s">
        <v>912</v>
      </c>
    </row>
    <row r="330" spans="1:3" x14ac:dyDescent="0.2">
      <c r="A330" s="163">
        <v>327</v>
      </c>
      <c r="B330" s="159" t="s">
        <v>981</v>
      </c>
      <c r="C330" s="162" t="s">
        <v>912</v>
      </c>
    </row>
    <row r="331" spans="1:3" x14ac:dyDescent="0.2">
      <c r="A331" s="163">
        <v>328</v>
      </c>
      <c r="B331" s="159" t="s">
        <v>981</v>
      </c>
      <c r="C331" s="162" t="s">
        <v>912</v>
      </c>
    </row>
    <row r="332" spans="1:3" x14ac:dyDescent="0.2">
      <c r="A332" s="163">
        <v>329</v>
      </c>
      <c r="B332" s="159" t="s">
        <v>981</v>
      </c>
      <c r="C332" s="162" t="s">
        <v>912</v>
      </c>
    </row>
    <row r="333" spans="1:3" x14ac:dyDescent="0.2">
      <c r="A333" s="163">
        <v>330</v>
      </c>
      <c r="B333" s="159" t="s">
        <v>981</v>
      </c>
      <c r="C333" s="162" t="s">
        <v>912</v>
      </c>
    </row>
    <row r="334" spans="1:3" x14ac:dyDescent="0.2">
      <c r="A334" s="163">
        <v>331</v>
      </c>
      <c r="B334" s="159" t="s">
        <v>981</v>
      </c>
      <c r="C334" s="162" t="s">
        <v>912</v>
      </c>
    </row>
    <row r="335" spans="1:3" x14ac:dyDescent="0.2">
      <c r="A335" s="163">
        <v>332</v>
      </c>
      <c r="B335" s="159" t="s">
        <v>981</v>
      </c>
      <c r="C335" s="162" t="s">
        <v>892</v>
      </c>
    </row>
    <row r="336" spans="1:3" x14ac:dyDescent="0.2">
      <c r="A336" s="163">
        <v>334</v>
      </c>
      <c r="B336" s="159" t="s">
        <v>982</v>
      </c>
      <c r="C336" s="162" t="s">
        <v>912</v>
      </c>
    </row>
    <row r="337" spans="1:3" x14ac:dyDescent="0.2">
      <c r="A337" s="163">
        <v>335</v>
      </c>
      <c r="B337" s="159" t="s">
        <v>983</v>
      </c>
      <c r="C337" s="162" t="s">
        <v>912</v>
      </c>
    </row>
    <row r="338" spans="1:3" x14ac:dyDescent="0.2">
      <c r="A338" s="163">
        <v>336</v>
      </c>
      <c r="B338" s="159" t="s">
        <v>984</v>
      </c>
      <c r="C338" s="162" t="s">
        <v>892</v>
      </c>
    </row>
    <row r="339" spans="1:3" x14ac:dyDescent="0.2">
      <c r="A339" s="163">
        <v>337</v>
      </c>
      <c r="B339" s="159" t="s">
        <v>984</v>
      </c>
      <c r="C339" s="162" t="s">
        <v>892</v>
      </c>
    </row>
    <row r="340" spans="1:3" x14ac:dyDescent="0.2">
      <c r="A340" s="163">
        <v>338</v>
      </c>
      <c r="B340" s="159" t="s">
        <v>985</v>
      </c>
      <c r="C340" s="162" t="s">
        <v>912</v>
      </c>
    </row>
    <row r="341" spans="1:3" x14ac:dyDescent="0.2">
      <c r="A341" s="163">
        <v>339</v>
      </c>
      <c r="B341" s="159" t="s">
        <v>986</v>
      </c>
      <c r="C341" s="162" t="s">
        <v>892</v>
      </c>
    </row>
    <row r="342" spans="1:3" x14ac:dyDescent="0.2">
      <c r="A342" s="163">
        <v>340</v>
      </c>
      <c r="B342" s="159" t="s">
        <v>986</v>
      </c>
      <c r="C342" s="162" t="s">
        <v>892</v>
      </c>
    </row>
    <row r="343" spans="1:3" x14ac:dyDescent="0.2">
      <c r="A343" s="163">
        <v>341</v>
      </c>
      <c r="B343" s="159" t="s">
        <v>986</v>
      </c>
      <c r="C343" s="162" t="s">
        <v>892</v>
      </c>
    </row>
    <row r="344" spans="1:3" x14ac:dyDescent="0.2">
      <c r="A344" s="163">
        <v>342</v>
      </c>
      <c r="B344" s="159" t="s">
        <v>987</v>
      </c>
      <c r="C344" s="162" t="s">
        <v>912</v>
      </c>
    </row>
    <row r="345" spans="1:3" x14ac:dyDescent="0.2">
      <c r="A345" s="163">
        <v>343</v>
      </c>
      <c r="B345" s="159" t="s">
        <v>988</v>
      </c>
      <c r="C345" s="162" t="s">
        <v>912</v>
      </c>
    </row>
    <row r="346" spans="1:3" x14ac:dyDescent="0.2">
      <c r="A346" s="163">
        <v>344</v>
      </c>
      <c r="B346" s="159" t="s">
        <v>989</v>
      </c>
      <c r="C346" s="162" t="s">
        <v>912</v>
      </c>
    </row>
    <row r="347" spans="1:3" x14ac:dyDescent="0.2">
      <c r="A347" s="163">
        <v>344</v>
      </c>
      <c r="B347" s="159" t="s">
        <v>989</v>
      </c>
      <c r="C347" s="162" t="s">
        <v>892</v>
      </c>
    </row>
    <row r="348" spans="1:3" x14ac:dyDescent="0.2">
      <c r="A348" s="163">
        <v>345</v>
      </c>
      <c r="B348" s="159" t="s">
        <v>990</v>
      </c>
      <c r="C348" s="162" t="s">
        <v>912</v>
      </c>
    </row>
    <row r="349" spans="1:3" x14ac:dyDescent="0.2">
      <c r="A349" s="163">
        <v>346</v>
      </c>
      <c r="B349" s="159" t="s">
        <v>991</v>
      </c>
      <c r="C349" s="162" t="s">
        <v>892</v>
      </c>
    </row>
    <row r="350" spans="1:3" x14ac:dyDescent="0.2">
      <c r="A350" s="163">
        <v>347</v>
      </c>
      <c r="B350" s="159" t="s">
        <v>992</v>
      </c>
      <c r="C350" s="162" t="s">
        <v>892</v>
      </c>
    </row>
    <row r="351" spans="1:3" x14ac:dyDescent="0.2">
      <c r="A351" s="163">
        <v>348</v>
      </c>
      <c r="B351" s="159" t="s">
        <v>992</v>
      </c>
      <c r="C351" s="162" t="s">
        <v>892</v>
      </c>
    </row>
    <row r="352" spans="1:3" x14ac:dyDescent="0.2">
      <c r="A352" s="163">
        <v>349</v>
      </c>
      <c r="B352" s="159" t="s">
        <v>938</v>
      </c>
      <c r="C352" s="162" t="s">
        <v>912</v>
      </c>
    </row>
    <row r="353" spans="1:3" x14ac:dyDescent="0.2">
      <c r="A353" s="163">
        <v>350</v>
      </c>
      <c r="B353" s="159" t="s">
        <v>993</v>
      </c>
      <c r="C353" s="162" t="s">
        <v>892</v>
      </c>
    </row>
    <row r="354" spans="1:3" x14ac:dyDescent="0.2">
      <c r="A354" s="163">
        <v>351</v>
      </c>
      <c r="B354" s="159" t="s">
        <v>994</v>
      </c>
      <c r="C354" s="162" t="s">
        <v>912</v>
      </c>
    </row>
    <row r="355" spans="1:3" x14ac:dyDescent="0.2">
      <c r="A355" s="163">
        <v>352</v>
      </c>
      <c r="B355" s="159" t="s">
        <v>995</v>
      </c>
      <c r="C355" s="162" t="s">
        <v>912</v>
      </c>
    </row>
    <row r="356" spans="1:3" x14ac:dyDescent="0.2">
      <c r="A356" s="163">
        <v>353</v>
      </c>
      <c r="B356" s="159" t="s">
        <v>996</v>
      </c>
      <c r="C356" s="162" t="s">
        <v>912</v>
      </c>
    </row>
    <row r="357" spans="1:3" x14ac:dyDescent="0.2">
      <c r="A357" s="163">
        <v>354</v>
      </c>
      <c r="B357" s="159" t="s">
        <v>913</v>
      </c>
      <c r="C357" s="162" t="s">
        <v>892</v>
      </c>
    </row>
    <row r="358" spans="1:3" x14ac:dyDescent="0.2">
      <c r="A358" s="163">
        <v>355</v>
      </c>
      <c r="B358" s="159" t="s">
        <v>997</v>
      </c>
      <c r="C358" s="162" t="s">
        <v>912</v>
      </c>
    </row>
    <row r="359" spans="1:3" x14ac:dyDescent="0.2">
      <c r="A359" s="163">
        <v>357</v>
      </c>
      <c r="B359" s="159" t="s">
        <v>998</v>
      </c>
      <c r="C359" s="162" t="s">
        <v>892</v>
      </c>
    </row>
    <row r="360" spans="1:3" x14ac:dyDescent="0.2">
      <c r="A360" s="163">
        <v>358</v>
      </c>
      <c r="B360" s="159" t="s">
        <v>998</v>
      </c>
      <c r="C360" s="162" t="s">
        <v>892</v>
      </c>
    </row>
    <row r="361" spans="1:3" x14ac:dyDescent="0.2">
      <c r="A361" s="163">
        <v>359</v>
      </c>
      <c r="B361" s="159" t="s">
        <v>998</v>
      </c>
      <c r="C361" s="162" t="s">
        <v>892</v>
      </c>
    </row>
    <row r="362" spans="1:3" x14ac:dyDescent="0.2">
      <c r="A362" s="163">
        <v>360</v>
      </c>
      <c r="B362" s="159" t="s">
        <v>998</v>
      </c>
      <c r="C362" s="162" t="s">
        <v>892</v>
      </c>
    </row>
    <row r="363" spans="1:3" x14ac:dyDescent="0.2">
      <c r="A363" s="163">
        <v>361</v>
      </c>
      <c r="B363" s="159" t="s">
        <v>998</v>
      </c>
      <c r="C363" s="162" t="s">
        <v>892</v>
      </c>
    </row>
    <row r="364" spans="1:3" x14ac:dyDescent="0.2">
      <c r="A364" s="163">
        <v>362</v>
      </c>
      <c r="B364" s="159" t="s">
        <v>998</v>
      </c>
      <c r="C364" s="162" t="s">
        <v>892</v>
      </c>
    </row>
    <row r="365" spans="1:3" x14ac:dyDescent="0.2">
      <c r="A365" s="163">
        <v>363</v>
      </c>
      <c r="B365" s="159" t="s">
        <v>998</v>
      </c>
      <c r="C365" s="162" t="s">
        <v>892</v>
      </c>
    </row>
    <row r="366" spans="1:3" x14ac:dyDescent="0.2">
      <c r="A366" s="163">
        <v>364</v>
      </c>
      <c r="B366" s="159" t="s">
        <v>998</v>
      </c>
      <c r="C366" s="162" t="s">
        <v>892</v>
      </c>
    </row>
    <row r="367" spans="1:3" x14ac:dyDescent="0.2">
      <c r="A367" s="163">
        <v>365</v>
      </c>
      <c r="B367" s="159" t="s">
        <v>998</v>
      </c>
      <c r="C367" s="162" t="s">
        <v>892</v>
      </c>
    </row>
    <row r="368" spans="1:3" x14ac:dyDescent="0.2">
      <c r="A368" s="163">
        <v>366</v>
      </c>
      <c r="B368" s="159" t="s">
        <v>998</v>
      </c>
      <c r="C368" s="162" t="s">
        <v>892</v>
      </c>
    </row>
    <row r="369" spans="1:3" x14ac:dyDescent="0.2">
      <c r="A369" s="163">
        <v>367</v>
      </c>
      <c r="B369" s="159" t="s">
        <v>998</v>
      </c>
      <c r="C369" s="162" t="s">
        <v>892</v>
      </c>
    </row>
    <row r="370" spans="1:3" x14ac:dyDescent="0.2">
      <c r="A370" s="163">
        <v>368</v>
      </c>
      <c r="B370" s="159" t="s">
        <v>998</v>
      </c>
      <c r="C370" s="162" t="s">
        <v>892</v>
      </c>
    </row>
    <row r="371" spans="1:3" x14ac:dyDescent="0.2">
      <c r="A371" s="163">
        <v>369</v>
      </c>
      <c r="B371" s="159" t="s">
        <v>998</v>
      </c>
      <c r="C371" s="162" t="s">
        <v>892</v>
      </c>
    </row>
    <row r="372" spans="1:3" x14ac:dyDescent="0.2">
      <c r="A372" s="163">
        <v>370</v>
      </c>
      <c r="B372" s="159" t="s">
        <v>998</v>
      </c>
      <c r="C372" s="162" t="s">
        <v>892</v>
      </c>
    </row>
    <row r="373" spans="1:3" x14ac:dyDescent="0.2">
      <c r="A373" s="163">
        <v>371</v>
      </c>
      <c r="B373" s="159" t="s">
        <v>998</v>
      </c>
      <c r="C373" s="162" t="s">
        <v>892</v>
      </c>
    </row>
    <row r="374" spans="1:3" x14ac:dyDescent="0.2">
      <c r="A374" s="163">
        <v>372</v>
      </c>
      <c r="B374" s="159" t="s">
        <v>978</v>
      </c>
      <c r="C374" s="162" t="s">
        <v>912</v>
      </c>
    </row>
    <row r="375" spans="1:3" x14ac:dyDescent="0.2">
      <c r="A375" s="163">
        <v>373</v>
      </c>
      <c r="B375" s="159" t="s">
        <v>926</v>
      </c>
      <c r="C375" s="162" t="s">
        <v>912</v>
      </c>
    </row>
    <row r="376" spans="1:3" x14ac:dyDescent="0.2">
      <c r="A376" s="163">
        <v>374</v>
      </c>
      <c r="B376" s="159" t="s">
        <v>926</v>
      </c>
      <c r="C376" s="162" t="s">
        <v>912</v>
      </c>
    </row>
    <row r="377" spans="1:3" x14ac:dyDescent="0.2">
      <c r="A377" s="163">
        <v>375</v>
      </c>
      <c r="B377" s="159" t="s">
        <v>926</v>
      </c>
      <c r="C377" s="162" t="s">
        <v>912</v>
      </c>
    </row>
    <row r="378" spans="1:3" x14ac:dyDescent="0.2">
      <c r="A378" s="163">
        <v>376</v>
      </c>
      <c r="B378" s="159" t="s">
        <v>926</v>
      </c>
      <c r="C378" s="162" t="s">
        <v>912</v>
      </c>
    </row>
    <row r="379" spans="1:3" x14ac:dyDescent="0.2">
      <c r="A379" s="163">
        <v>377</v>
      </c>
      <c r="B379" s="159" t="s">
        <v>926</v>
      </c>
      <c r="C379" s="162" t="s">
        <v>912</v>
      </c>
    </row>
    <row r="380" spans="1:3" x14ac:dyDescent="0.2">
      <c r="A380" s="163">
        <v>378</v>
      </c>
      <c r="B380" s="159" t="s">
        <v>926</v>
      </c>
      <c r="C380" s="162" t="s">
        <v>912</v>
      </c>
    </row>
    <row r="381" spans="1:3" x14ac:dyDescent="0.2">
      <c r="A381" s="163">
        <v>380</v>
      </c>
      <c r="B381" s="159" t="s">
        <v>926</v>
      </c>
      <c r="C381" s="162" t="s">
        <v>912</v>
      </c>
    </row>
    <row r="382" spans="1:3" x14ac:dyDescent="0.2">
      <c r="A382" s="163">
        <v>381</v>
      </c>
      <c r="B382" s="159" t="s">
        <v>926</v>
      </c>
      <c r="C382" s="162" t="s">
        <v>912</v>
      </c>
    </row>
    <row r="383" spans="1:3" x14ac:dyDescent="0.2">
      <c r="A383" s="163">
        <v>382</v>
      </c>
      <c r="B383" s="159" t="s">
        <v>926</v>
      </c>
      <c r="C383" s="162" t="s">
        <v>912</v>
      </c>
    </row>
    <row r="384" spans="1:3" x14ac:dyDescent="0.2">
      <c r="A384" s="163">
        <v>384</v>
      </c>
      <c r="B384" s="159" t="s">
        <v>938</v>
      </c>
      <c r="C384" s="162" t="s">
        <v>912</v>
      </c>
    </row>
    <row r="385" spans="1:3" x14ac:dyDescent="0.2">
      <c r="A385" s="163">
        <v>385</v>
      </c>
      <c r="B385" s="159" t="s">
        <v>926</v>
      </c>
      <c r="C385" s="162" t="s">
        <v>892</v>
      </c>
    </row>
    <row r="386" spans="1:3" x14ac:dyDescent="0.2">
      <c r="A386" s="163">
        <v>386</v>
      </c>
      <c r="B386" s="159" t="s">
        <v>905</v>
      </c>
      <c r="C386" s="162" t="s">
        <v>892</v>
      </c>
    </row>
    <row r="387" spans="1:3" x14ac:dyDescent="0.2">
      <c r="A387" s="163">
        <v>387</v>
      </c>
      <c r="B387" s="159" t="s">
        <v>931</v>
      </c>
      <c r="C387" s="162" t="s">
        <v>892</v>
      </c>
    </row>
    <row r="388" spans="1:3" x14ac:dyDescent="0.2">
      <c r="A388" s="163">
        <v>388</v>
      </c>
      <c r="B388" s="159" t="s">
        <v>926</v>
      </c>
      <c r="C388" s="162" t="s">
        <v>892</v>
      </c>
    </row>
    <row r="389" spans="1:3" x14ac:dyDescent="0.2">
      <c r="A389" s="163">
        <v>389</v>
      </c>
      <c r="B389" s="159" t="s">
        <v>917</v>
      </c>
      <c r="C389" s="162" t="s">
        <v>892</v>
      </c>
    </row>
    <row r="390" spans="1:3" x14ac:dyDescent="0.2">
      <c r="A390" s="163">
        <v>390</v>
      </c>
      <c r="B390" s="159" t="s">
        <v>926</v>
      </c>
      <c r="C390" s="162" t="s">
        <v>912</v>
      </c>
    </row>
    <row r="391" spans="1:3" x14ac:dyDescent="0.2">
      <c r="A391" s="163">
        <v>391</v>
      </c>
      <c r="B391" s="159" t="s">
        <v>999</v>
      </c>
      <c r="C391" s="162" t="s">
        <v>892</v>
      </c>
    </row>
    <row r="392" spans="1:3" x14ac:dyDescent="0.2">
      <c r="A392" s="163">
        <v>392</v>
      </c>
      <c r="B392" s="159" t="s">
        <v>1000</v>
      </c>
      <c r="C392" s="162" t="s">
        <v>912</v>
      </c>
    </row>
    <row r="393" spans="1:3" x14ac:dyDescent="0.2">
      <c r="A393" s="163">
        <v>393</v>
      </c>
      <c r="B393" s="159" t="s">
        <v>1001</v>
      </c>
      <c r="C393" s="162" t="s">
        <v>912</v>
      </c>
    </row>
    <row r="394" spans="1:3" x14ac:dyDescent="0.2">
      <c r="A394" s="163">
        <v>394</v>
      </c>
      <c r="B394" s="159" t="s">
        <v>957</v>
      </c>
      <c r="C394" s="162" t="s">
        <v>912</v>
      </c>
    </row>
    <row r="395" spans="1:3" x14ac:dyDescent="0.2">
      <c r="A395" s="163">
        <v>395</v>
      </c>
      <c r="B395" s="159" t="s">
        <v>1002</v>
      </c>
      <c r="C395" s="162" t="s">
        <v>912</v>
      </c>
    </row>
    <row r="396" spans="1:3" x14ac:dyDescent="0.2">
      <c r="A396" s="163">
        <v>396</v>
      </c>
      <c r="B396" s="159" t="s">
        <v>936</v>
      </c>
      <c r="C396" s="162" t="s">
        <v>912</v>
      </c>
    </row>
    <row r="397" spans="1:3" x14ac:dyDescent="0.2">
      <c r="A397" s="163">
        <v>397</v>
      </c>
      <c r="B397" s="159" t="s">
        <v>1003</v>
      </c>
      <c r="C397" s="162" t="s">
        <v>912</v>
      </c>
    </row>
    <row r="398" spans="1:3" x14ac:dyDescent="0.2">
      <c r="A398" s="163">
        <v>398</v>
      </c>
      <c r="B398" s="159" t="s">
        <v>1004</v>
      </c>
      <c r="C398" s="162" t="s">
        <v>912</v>
      </c>
    </row>
    <row r="399" spans="1:3" x14ac:dyDescent="0.2">
      <c r="A399" s="163">
        <v>399</v>
      </c>
      <c r="B399" s="159" t="s">
        <v>1005</v>
      </c>
      <c r="C399" s="162" t="s">
        <v>892</v>
      </c>
    </row>
    <row r="400" spans="1:3" x14ac:dyDescent="0.2">
      <c r="A400" s="163">
        <v>400</v>
      </c>
      <c r="B400" s="159" t="s">
        <v>956</v>
      </c>
      <c r="C400" s="162" t="s">
        <v>912</v>
      </c>
    </row>
    <row r="401" spans="1:3" x14ac:dyDescent="0.2">
      <c r="A401" s="163">
        <v>401</v>
      </c>
      <c r="B401" s="159" t="s">
        <v>1006</v>
      </c>
      <c r="C401" s="162" t="s">
        <v>892</v>
      </c>
    </row>
    <row r="402" spans="1:3" x14ac:dyDescent="0.2">
      <c r="A402" s="163">
        <v>403</v>
      </c>
      <c r="B402" s="159" t="s">
        <v>911</v>
      </c>
      <c r="C402" s="162" t="s">
        <v>912</v>
      </c>
    </row>
    <row r="403" spans="1:3" x14ac:dyDescent="0.2">
      <c r="A403" s="163">
        <v>404</v>
      </c>
      <c r="B403" s="159" t="s">
        <v>1007</v>
      </c>
      <c r="C403" s="162" t="s">
        <v>912</v>
      </c>
    </row>
    <row r="404" spans="1:3" x14ac:dyDescent="0.2">
      <c r="A404" s="163">
        <v>405</v>
      </c>
      <c r="B404" s="159" t="s">
        <v>1008</v>
      </c>
      <c r="C404" s="162" t="s">
        <v>892</v>
      </c>
    </row>
    <row r="405" spans="1:3" x14ac:dyDescent="0.2">
      <c r="A405" s="163">
        <v>406</v>
      </c>
      <c r="B405" s="159" t="s">
        <v>1009</v>
      </c>
      <c r="C405" s="162" t="s">
        <v>892</v>
      </c>
    </row>
    <row r="406" spans="1:3" x14ac:dyDescent="0.2">
      <c r="A406" s="163">
        <v>407</v>
      </c>
      <c r="B406" s="159" t="s">
        <v>1010</v>
      </c>
      <c r="C406" s="162" t="s">
        <v>892</v>
      </c>
    </row>
    <row r="407" spans="1:3" x14ac:dyDescent="0.2">
      <c r="A407" s="163">
        <v>408</v>
      </c>
      <c r="B407" s="159" t="s">
        <v>1011</v>
      </c>
      <c r="C407" s="162" t="s">
        <v>892</v>
      </c>
    </row>
    <row r="408" spans="1:3" x14ac:dyDescent="0.2">
      <c r="A408" s="163">
        <v>409</v>
      </c>
      <c r="B408" s="159" t="s">
        <v>1012</v>
      </c>
      <c r="C408" s="162" t="s">
        <v>892</v>
      </c>
    </row>
    <row r="409" spans="1:3" x14ac:dyDescent="0.2">
      <c r="A409" s="163">
        <v>410</v>
      </c>
      <c r="B409" s="159" t="s">
        <v>1013</v>
      </c>
      <c r="C409" s="162" t="s">
        <v>892</v>
      </c>
    </row>
    <row r="410" spans="1:3" x14ac:dyDescent="0.2">
      <c r="A410" s="163">
        <v>411</v>
      </c>
      <c r="B410" s="159" t="s">
        <v>1014</v>
      </c>
      <c r="C410" s="162" t="s">
        <v>892</v>
      </c>
    </row>
    <row r="411" spans="1:3" x14ac:dyDescent="0.2">
      <c r="A411" s="163">
        <v>412</v>
      </c>
      <c r="B411" s="159" t="s">
        <v>1015</v>
      </c>
      <c r="C411" s="162" t="s">
        <v>892</v>
      </c>
    </row>
    <row r="412" spans="1:3" x14ac:dyDescent="0.2">
      <c r="A412" s="163">
        <v>413</v>
      </c>
      <c r="B412" s="159" t="s">
        <v>1016</v>
      </c>
      <c r="C412" s="162" t="s">
        <v>892</v>
      </c>
    </row>
    <row r="413" spans="1:3" x14ac:dyDescent="0.2">
      <c r="A413" s="163">
        <v>414</v>
      </c>
      <c r="B413" s="159" t="s">
        <v>1017</v>
      </c>
      <c r="C413" s="162" t="s">
        <v>892</v>
      </c>
    </row>
    <row r="414" spans="1:3" x14ac:dyDescent="0.2">
      <c r="A414" s="163">
        <v>415</v>
      </c>
      <c r="B414" s="159" t="s">
        <v>1018</v>
      </c>
      <c r="C414" s="162" t="s">
        <v>892</v>
      </c>
    </row>
    <row r="415" spans="1:3" x14ac:dyDescent="0.2">
      <c r="A415" s="163">
        <v>416</v>
      </c>
      <c r="B415" s="159" t="s">
        <v>1019</v>
      </c>
      <c r="C415" s="162" t="s">
        <v>892</v>
      </c>
    </row>
    <row r="416" spans="1:3" x14ac:dyDescent="0.2">
      <c r="A416" s="163">
        <v>417</v>
      </c>
      <c r="B416" s="159" t="s">
        <v>1020</v>
      </c>
      <c r="C416" s="162" t="s">
        <v>892</v>
      </c>
    </row>
    <row r="417" spans="1:3" x14ac:dyDescent="0.2">
      <c r="A417" s="163">
        <v>418</v>
      </c>
      <c r="B417" s="159" t="s">
        <v>1021</v>
      </c>
      <c r="C417" s="162" t="s">
        <v>892</v>
      </c>
    </row>
    <row r="418" spans="1:3" x14ac:dyDescent="0.2">
      <c r="A418" s="163">
        <v>419</v>
      </c>
      <c r="B418" s="159" t="s">
        <v>1022</v>
      </c>
      <c r="C418" s="162" t="s">
        <v>892</v>
      </c>
    </row>
    <row r="419" spans="1:3" x14ac:dyDescent="0.2">
      <c r="A419" s="163">
        <v>420</v>
      </c>
      <c r="B419" s="159" t="s">
        <v>1023</v>
      </c>
      <c r="C419" s="162" t="s">
        <v>892</v>
      </c>
    </row>
    <row r="420" spans="1:3" x14ac:dyDescent="0.2">
      <c r="A420" s="163">
        <v>421</v>
      </c>
      <c r="B420" s="159" t="s">
        <v>1024</v>
      </c>
      <c r="C420" s="162" t="s">
        <v>892</v>
      </c>
    </row>
    <row r="421" spans="1:3" x14ac:dyDescent="0.2">
      <c r="A421" s="163">
        <v>422</v>
      </c>
      <c r="B421" s="159" t="s">
        <v>1025</v>
      </c>
      <c r="C421" s="162" t="s">
        <v>892</v>
      </c>
    </row>
    <row r="422" spans="1:3" x14ac:dyDescent="0.2">
      <c r="A422" s="163">
        <v>423</v>
      </c>
      <c r="B422" s="159" t="s">
        <v>1026</v>
      </c>
      <c r="C422" s="162" t="s">
        <v>892</v>
      </c>
    </row>
    <row r="423" spans="1:3" x14ac:dyDescent="0.2">
      <c r="A423" s="163">
        <v>424</v>
      </c>
      <c r="B423" s="159" t="s">
        <v>1027</v>
      </c>
      <c r="C423" s="162" t="s">
        <v>892</v>
      </c>
    </row>
    <row r="424" spans="1:3" x14ac:dyDescent="0.2">
      <c r="A424" s="163">
        <v>425</v>
      </c>
      <c r="B424" s="159" t="s">
        <v>1028</v>
      </c>
      <c r="C424" s="162" t="s">
        <v>912</v>
      </c>
    </row>
    <row r="425" spans="1:3" x14ac:dyDescent="0.2">
      <c r="A425" s="163">
        <v>426</v>
      </c>
      <c r="B425" s="159" t="s">
        <v>938</v>
      </c>
      <c r="C425" s="162" t="s">
        <v>912</v>
      </c>
    </row>
    <row r="426" spans="1:3" x14ac:dyDescent="0.2">
      <c r="A426" s="163">
        <v>427</v>
      </c>
      <c r="B426" s="159" t="s">
        <v>1029</v>
      </c>
      <c r="C426" s="162" t="s">
        <v>912</v>
      </c>
    </row>
    <row r="427" spans="1:3" x14ac:dyDescent="0.2">
      <c r="A427" s="163">
        <v>428</v>
      </c>
      <c r="B427" s="159" t="s">
        <v>1030</v>
      </c>
      <c r="C427" s="162" t="s">
        <v>1031</v>
      </c>
    </row>
    <row r="428" spans="1:3" x14ac:dyDescent="0.2">
      <c r="A428" s="163">
        <v>429</v>
      </c>
      <c r="B428" s="159" t="s">
        <v>1032</v>
      </c>
      <c r="C428" s="162" t="s">
        <v>1031</v>
      </c>
    </row>
    <row r="429" spans="1:3" x14ac:dyDescent="0.2">
      <c r="A429" s="163">
        <v>430</v>
      </c>
      <c r="B429" s="159" t="s">
        <v>1033</v>
      </c>
      <c r="C429" s="162" t="s">
        <v>1031</v>
      </c>
    </row>
    <row r="430" spans="1:3" x14ac:dyDescent="0.2">
      <c r="A430" s="163">
        <v>431</v>
      </c>
      <c r="B430" s="159" t="s">
        <v>1034</v>
      </c>
      <c r="C430" s="162" t="s">
        <v>1031</v>
      </c>
    </row>
    <row r="431" spans="1:3" x14ac:dyDescent="0.2">
      <c r="A431" s="163">
        <v>432</v>
      </c>
      <c r="B431" s="159" t="s">
        <v>938</v>
      </c>
      <c r="C431" s="162" t="s">
        <v>912</v>
      </c>
    </row>
    <row r="432" spans="1:3" x14ac:dyDescent="0.2">
      <c r="A432" s="163">
        <v>434</v>
      </c>
      <c r="B432" s="159" t="s">
        <v>1035</v>
      </c>
      <c r="C432" s="162" t="s">
        <v>892</v>
      </c>
    </row>
    <row r="433" spans="1:3" x14ac:dyDescent="0.2">
      <c r="A433" s="163">
        <v>435</v>
      </c>
      <c r="B433" s="159" t="s">
        <v>1036</v>
      </c>
      <c r="C433" s="162" t="s">
        <v>912</v>
      </c>
    </row>
    <row r="434" spans="1:3" x14ac:dyDescent="0.2">
      <c r="A434" s="163">
        <v>436</v>
      </c>
      <c r="B434" s="159" t="s">
        <v>1037</v>
      </c>
      <c r="C434" s="162" t="s">
        <v>912</v>
      </c>
    </row>
    <row r="435" spans="1:3" x14ac:dyDescent="0.2">
      <c r="A435" s="163">
        <v>437</v>
      </c>
      <c r="B435" s="159" t="s">
        <v>1038</v>
      </c>
      <c r="C435" s="162" t="s">
        <v>912</v>
      </c>
    </row>
    <row r="436" spans="1:3" x14ac:dyDescent="0.2">
      <c r="A436" s="163">
        <v>439</v>
      </c>
      <c r="B436" s="159" t="s">
        <v>1039</v>
      </c>
      <c r="C436" s="162" t="s">
        <v>912</v>
      </c>
    </row>
    <row r="437" spans="1:3" x14ac:dyDescent="0.2">
      <c r="A437" s="163">
        <v>440</v>
      </c>
      <c r="B437" s="159" t="s">
        <v>1040</v>
      </c>
      <c r="C437" s="162" t="s">
        <v>912</v>
      </c>
    </row>
    <row r="438" spans="1:3" x14ac:dyDescent="0.2">
      <c r="A438" s="163">
        <v>441</v>
      </c>
      <c r="B438" s="159" t="s">
        <v>942</v>
      </c>
      <c r="C438" s="162" t="s">
        <v>912</v>
      </c>
    </row>
    <row r="439" spans="1:3" x14ac:dyDescent="0.2">
      <c r="A439" s="163">
        <v>442</v>
      </c>
      <c r="B439" s="159" t="s">
        <v>938</v>
      </c>
      <c r="C439" s="162" t="s">
        <v>892</v>
      </c>
    </row>
    <row r="440" spans="1:3" x14ac:dyDescent="0.2">
      <c r="A440" s="163">
        <v>443</v>
      </c>
      <c r="B440" s="159" t="s">
        <v>978</v>
      </c>
      <c r="C440" s="162" t="s">
        <v>912</v>
      </c>
    </row>
    <row r="441" spans="1:3" x14ac:dyDescent="0.2">
      <c r="A441" s="163">
        <v>444</v>
      </c>
      <c r="B441" s="159" t="s">
        <v>981</v>
      </c>
      <c r="C441" s="162" t="s">
        <v>912</v>
      </c>
    </row>
    <row r="442" spans="1:3" x14ac:dyDescent="0.2">
      <c r="A442" s="163">
        <v>444</v>
      </c>
      <c r="B442" s="159" t="s">
        <v>981</v>
      </c>
      <c r="C442" s="162" t="s">
        <v>892</v>
      </c>
    </row>
    <row r="443" spans="1:3" x14ac:dyDescent="0.2">
      <c r="A443" s="163">
        <v>445</v>
      </c>
      <c r="B443" s="159" t="s">
        <v>1041</v>
      </c>
      <c r="C443" s="162" t="s">
        <v>912</v>
      </c>
    </row>
    <row r="444" spans="1:3" x14ac:dyDescent="0.2">
      <c r="A444" s="163">
        <v>446</v>
      </c>
      <c r="B444" s="159" t="s">
        <v>1041</v>
      </c>
      <c r="C444" s="162" t="s">
        <v>912</v>
      </c>
    </row>
    <row r="445" spans="1:3" x14ac:dyDescent="0.2">
      <c r="A445" s="163">
        <v>447</v>
      </c>
      <c r="B445" s="159" t="s">
        <v>952</v>
      </c>
      <c r="C445" s="162" t="s">
        <v>912</v>
      </c>
    </row>
    <row r="446" spans="1:3" x14ac:dyDescent="0.2">
      <c r="A446" s="163">
        <v>448</v>
      </c>
      <c r="B446" s="159" t="s">
        <v>952</v>
      </c>
      <c r="C446" s="162" t="s">
        <v>912</v>
      </c>
    </row>
    <row r="447" spans="1:3" x14ac:dyDescent="0.2">
      <c r="A447" s="163">
        <v>449</v>
      </c>
      <c r="B447" s="159" t="s">
        <v>952</v>
      </c>
      <c r="C447" s="162" t="s">
        <v>912</v>
      </c>
    </row>
    <row r="448" spans="1:3" x14ac:dyDescent="0.2">
      <c r="A448" s="163">
        <v>450</v>
      </c>
      <c r="B448" s="159" t="s">
        <v>952</v>
      </c>
      <c r="C448" s="162" t="s">
        <v>912</v>
      </c>
    </row>
    <row r="449" spans="1:3" x14ac:dyDescent="0.2">
      <c r="A449" s="163">
        <v>451</v>
      </c>
      <c r="B449" s="159" t="s">
        <v>952</v>
      </c>
      <c r="C449" s="162" t="s">
        <v>912</v>
      </c>
    </row>
    <row r="450" spans="1:3" x14ac:dyDescent="0.2">
      <c r="A450" s="163">
        <v>452</v>
      </c>
      <c r="B450" s="159" t="s">
        <v>952</v>
      </c>
      <c r="C450" s="162" t="s">
        <v>912</v>
      </c>
    </row>
    <row r="451" spans="1:3" x14ac:dyDescent="0.2">
      <c r="A451" s="163">
        <v>453</v>
      </c>
      <c r="B451" s="159" t="s">
        <v>952</v>
      </c>
      <c r="C451" s="162" t="s">
        <v>912</v>
      </c>
    </row>
    <row r="452" spans="1:3" x14ac:dyDescent="0.2">
      <c r="A452" s="163">
        <v>454</v>
      </c>
      <c r="B452" s="159" t="s">
        <v>952</v>
      </c>
      <c r="C452" s="162" t="s">
        <v>912</v>
      </c>
    </row>
    <row r="453" spans="1:3" x14ac:dyDescent="0.2">
      <c r="A453" s="163">
        <v>455</v>
      </c>
      <c r="B453" s="159" t="s">
        <v>952</v>
      </c>
      <c r="C453" s="162" t="s">
        <v>912</v>
      </c>
    </row>
    <row r="454" spans="1:3" x14ac:dyDescent="0.2">
      <c r="A454" s="163">
        <v>456</v>
      </c>
      <c r="B454" s="159" t="s">
        <v>952</v>
      </c>
      <c r="C454" s="162" t="s">
        <v>912</v>
      </c>
    </row>
    <row r="455" spans="1:3" x14ac:dyDescent="0.2">
      <c r="A455" s="163">
        <v>459</v>
      </c>
      <c r="B455" s="159" t="s">
        <v>952</v>
      </c>
      <c r="C455" s="162" t="s">
        <v>912</v>
      </c>
    </row>
    <row r="456" spans="1:3" x14ac:dyDescent="0.2">
      <c r="A456" s="163">
        <v>460</v>
      </c>
      <c r="B456" s="159" t="s">
        <v>1042</v>
      </c>
      <c r="C456" s="162" t="s">
        <v>892</v>
      </c>
    </row>
    <row r="457" spans="1:3" x14ac:dyDescent="0.2">
      <c r="A457" s="163">
        <v>461</v>
      </c>
      <c r="B457" s="159" t="s">
        <v>1042</v>
      </c>
      <c r="C457" s="162" t="s">
        <v>892</v>
      </c>
    </row>
    <row r="458" spans="1:3" x14ac:dyDescent="0.2">
      <c r="A458" s="163">
        <v>462</v>
      </c>
      <c r="B458" s="159" t="s">
        <v>1043</v>
      </c>
      <c r="C458" s="162" t="s">
        <v>892</v>
      </c>
    </row>
    <row r="459" spans="1:3" x14ac:dyDescent="0.2">
      <c r="A459" s="163">
        <v>463</v>
      </c>
      <c r="B459" s="159" t="s">
        <v>1044</v>
      </c>
      <c r="C459" s="162" t="s">
        <v>892</v>
      </c>
    </row>
    <row r="460" spans="1:3" x14ac:dyDescent="0.2">
      <c r="A460" s="163">
        <v>464</v>
      </c>
      <c r="B460" s="159" t="s">
        <v>1045</v>
      </c>
      <c r="C460" s="162" t="s">
        <v>912</v>
      </c>
    </row>
    <row r="461" spans="1:3" x14ac:dyDescent="0.2">
      <c r="A461" s="163">
        <v>465</v>
      </c>
      <c r="B461" s="159" t="s">
        <v>1046</v>
      </c>
      <c r="C461" s="162" t="s">
        <v>912</v>
      </c>
    </row>
    <row r="462" spans="1:3" x14ac:dyDescent="0.2">
      <c r="A462" s="163">
        <v>466</v>
      </c>
      <c r="B462" s="159" t="s">
        <v>1047</v>
      </c>
      <c r="C462" s="162" t="s">
        <v>912</v>
      </c>
    </row>
    <row r="463" spans="1:3" x14ac:dyDescent="0.2">
      <c r="A463" s="163">
        <v>467</v>
      </c>
      <c r="B463" s="159" t="s">
        <v>1047</v>
      </c>
      <c r="C463" s="162" t="s">
        <v>912</v>
      </c>
    </row>
    <row r="464" spans="1:3" x14ac:dyDescent="0.2">
      <c r="A464" s="163">
        <v>468</v>
      </c>
      <c r="B464" s="159" t="s">
        <v>1047</v>
      </c>
      <c r="C464" s="162" t="s">
        <v>912</v>
      </c>
    </row>
    <row r="465" spans="1:3" x14ac:dyDescent="0.2">
      <c r="A465" s="163">
        <v>469</v>
      </c>
      <c r="B465" s="159" t="s">
        <v>1047</v>
      </c>
      <c r="C465" s="162" t="s">
        <v>912</v>
      </c>
    </row>
    <row r="466" spans="1:3" x14ac:dyDescent="0.2">
      <c r="A466" s="163">
        <v>470</v>
      </c>
      <c r="B466" s="159" t="s">
        <v>1047</v>
      </c>
      <c r="C466" s="162" t="s">
        <v>912</v>
      </c>
    </row>
    <row r="467" spans="1:3" x14ac:dyDescent="0.2">
      <c r="A467" s="163">
        <v>473</v>
      </c>
      <c r="B467" s="159" t="s">
        <v>1048</v>
      </c>
      <c r="C467" s="162" t="s">
        <v>912</v>
      </c>
    </row>
    <row r="468" spans="1:3" x14ac:dyDescent="0.2">
      <c r="A468" s="163">
        <v>474</v>
      </c>
      <c r="B468" s="159" t="s">
        <v>1049</v>
      </c>
      <c r="C468" s="162" t="s">
        <v>892</v>
      </c>
    </row>
    <row r="469" spans="1:3" x14ac:dyDescent="0.2">
      <c r="A469" s="163">
        <v>475</v>
      </c>
      <c r="B469" s="159" t="s">
        <v>1050</v>
      </c>
      <c r="C469" s="162" t="s">
        <v>912</v>
      </c>
    </row>
    <row r="470" spans="1:3" x14ac:dyDescent="0.2">
      <c r="A470" s="163">
        <v>476</v>
      </c>
      <c r="B470" s="159" t="s">
        <v>1051</v>
      </c>
      <c r="C470" s="162" t="s">
        <v>892</v>
      </c>
    </row>
    <row r="471" spans="1:3" x14ac:dyDescent="0.2">
      <c r="A471" s="163">
        <v>477</v>
      </c>
      <c r="B471" s="159" t="s">
        <v>1051</v>
      </c>
      <c r="C471" s="162" t="s">
        <v>892</v>
      </c>
    </row>
    <row r="472" spans="1:3" x14ac:dyDescent="0.2">
      <c r="A472" s="163">
        <v>478</v>
      </c>
      <c r="B472" s="159" t="s">
        <v>981</v>
      </c>
      <c r="C472" s="162" t="s">
        <v>912</v>
      </c>
    </row>
    <row r="473" spans="1:3" x14ac:dyDescent="0.2">
      <c r="A473" s="163">
        <v>479</v>
      </c>
      <c r="B473" s="159" t="s">
        <v>1039</v>
      </c>
      <c r="C473" s="162" t="s">
        <v>912</v>
      </c>
    </row>
    <row r="474" spans="1:3" x14ac:dyDescent="0.2">
      <c r="A474" s="163">
        <v>480</v>
      </c>
      <c r="B474" s="159" t="s">
        <v>1039</v>
      </c>
      <c r="C474" s="162" t="s">
        <v>912</v>
      </c>
    </row>
    <row r="475" spans="1:3" x14ac:dyDescent="0.2">
      <c r="A475" s="163">
        <v>481</v>
      </c>
      <c r="B475" s="159" t="s">
        <v>1039</v>
      </c>
      <c r="C475" s="162" t="s">
        <v>912</v>
      </c>
    </row>
    <row r="476" spans="1:3" x14ac:dyDescent="0.2">
      <c r="A476" s="163">
        <v>482</v>
      </c>
      <c r="B476" s="159" t="s">
        <v>1052</v>
      </c>
      <c r="C476" s="162" t="s">
        <v>1053</v>
      </c>
    </row>
    <row r="477" spans="1:3" x14ac:dyDescent="0.2">
      <c r="A477" s="163">
        <v>483</v>
      </c>
      <c r="B477" s="159" t="s">
        <v>1054</v>
      </c>
      <c r="C477" s="162" t="s">
        <v>1053</v>
      </c>
    </row>
    <row r="478" spans="1:3" x14ac:dyDescent="0.2">
      <c r="A478" s="163">
        <v>484</v>
      </c>
      <c r="B478" s="159" t="s">
        <v>1055</v>
      </c>
      <c r="C478" s="162" t="s">
        <v>1053</v>
      </c>
    </row>
    <row r="479" spans="1:3" x14ac:dyDescent="0.2">
      <c r="A479" s="163">
        <v>485</v>
      </c>
      <c r="B479" s="159" t="s">
        <v>1056</v>
      </c>
      <c r="C479" s="162" t="s">
        <v>1053</v>
      </c>
    </row>
    <row r="480" spans="1:3" x14ac:dyDescent="0.2">
      <c r="A480" s="163">
        <v>486</v>
      </c>
      <c r="B480" s="159" t="s">
        <v>1057</v>
      </c>
      <c r="C480" s="162" t="s">
        <v>1053</v>
      </c>
    </row>
    <row r="481" spans="1:3" x14ac:dyDescent="0.2">
      <c r="A481" s="163">
        <v>487</v>
      </c>
      <c r="B481" s="159" t="s">
        <v>1058</v>
      </c>
      <c r="C481" s="162" t="s">
        <v>1053</v>
      </c>
    </row>
    <row r="482" spans="1:3" x14ac:dyDescent="0.2">
      <c r="A482" s="163">
        <v>488</v>
      </c>
      <c r="B482" s="159" t="s">
        <v>1059</v>
      </c>
      <c r="C482" s="162" t="s">
        <v>1053</v>
      </c>
    </row>
    <row r="483" spans="1:3" x14ac:dyDescent="0.2">
      <c r="A483" s="163">
        <v>489</v>
      </c>
      <c r="B483" s="159" t="s">
        <v>1060</v>
      </c>
      <c r="C483" s="162" t="s">
        <v>1053</v>
      </c>
    </row>
    <row r="484" spans="1:3" x14ac:dyDescent="0.2">
      <c r="A484" s="163">
        <v>490</v>
      </c>
      <c r="B484" s="159" t="s">
        <v>1061</v>
      </c>
      <c r="C484" s="162" t="s">
        <v>1053</v>
      </c>
    </row>
    <row r="485" spans="1:3" x14ac:dyDescent="0.2">
      <c r="A485" s="163">
        <v>491</v>
      </c>
      <c r="B485" s="159" t="s">
        <v>1062</v>
      </c>
      <c r="C485" s="162" t="s">
        <v>1053</v>
      </c>
    </row>
    <row r="486" spans="1:3" x14ac:dyDescent="0.2">
      <c r="A486" s="163">
        <v>492</v>
      </c>
      <c r="B486" s="159" t="s">
        <v>1063</v>
      </c>
      <c r="C486" s="162" t="s">
        <v>1053</v>
      </c>
    </row>
    <row r="487" spans="1:3" x14ac:dyDescent="0.2">
      <c r="A487" s="163">
        <v>493</v>
      </c>
      <c r="B487" s="159" t="s">
        <v>1064</v>
      </c>
      <c r="C487" s="162" t="s">
        <v>1053</v>
      </c>
    </row>
    <row r="488" spans="1:3" x14ac:dyDescent="0.2">
      <c r="A488" s="163">
        <v>494</v>
      </c>
      <c r="B488" s="159" t="s">
        <v>1065</v>
      </c>
      <c r="C488" s="162" t="s">
        <v>1053</v>
      </c>
    </row>
    <row r="489" spans="1:3" x14ac:dyDescent="0.2">
      <c r="A489" s="163">
        <v>495</v>
      </c>
      <c r="B489" s="159" t="s">
        <v>1066</v>
      </c>
      <c r="C489" s="162" t="s">
        <v>1053</v>
      </c>
    </row>
    <row r="490" spans="1:3" x14ac:dyDescent="0.2">
      <c r="A490" s="163">
        <v>496</v>
      </c>
      <c r="B490" s="159" t="s">
        <v>1067</v>
      </c>
      <c r="C490" s="162" t="s">
        <v>1053</v>
      </c>
    </row>
    <row r="491" spans="1:3" x14ac:dyDescent="0.2">
      <c r="A491" s="163">
        <v>497</v>
      </c>
      <c r="B491" s="159" t="s">
        <v>1068</v>
      </c>
      <c r="C491" s="162" t="s">
        <v>1053</v>
      </c>
    </row>
    <row r="492" spans="1:3" x14ac:dyDescent="0.2">
      <c r="A492" s="163">
        <v>498</v>
      </c>
      <c r="B492" s="159" t="s">
        <v>1069</v>
      </c>
      <c r="C492" s="162" t="s">
        <v>1053</v>
      </c>
    </row>
    <row r="493" spans="1:3" x14ac:dyDescent="0.2">
      <c r="A493" s="163">
        <v>701</v>
      </c>
      <c r="B493" s="159" t="s">
        <v>1070</v>
      </c>
      <c r="C493" s="162" t="s">
        <v>892</v>
      </c>
    </row>
    <row r="494" spans="1:3" x14ac:dyDescent="0.2">
      <c r="A494" s="163">
        <v>702</v>
      </c>
      <c r="B494" s="159" t="s">
        <v>1070</v>
      </c>
      <c r="C494" s="162" t="s">
        <v>892</v>
      </c>
    </row>
    <row r="495" spans="1:3" x14ac:dyDescent="0.2">
      <c r="A495" s="163">
        <v>703</v>
      </c>
      <c r="B495" s="159" t="s">
        <v>1004</v>
      </c>
      <c r="C495" s="162" t="s">
        <v>892</v>
      </c>
    </row>
    <row r="496" spans="1:3" x14ac:dyDescent="0.2">
      <c r="A496" s="163">
        <v>704</v>
      </c>
      <c r="B496" s="159" t="s">
        <v>1004</v>
      </c>
      <c r="C496" s="162" t="s">
        <v>892</v>
      </c>
    </row>
    <row r="497" spans="1:3" x14ac:dyDescent="0.2">
      <c r="A497" s="163">
        <v>705</v>
      </c>
      <c r="B497" s="159" t="s">
        <v>1004</v>
      </c>
      <c r="C497" s="162" t="s">
        <v>892</v>
      </c>
    </row>
    <row r="498" spans="1:3" x14ac:dyDescent="0.2">
      <c r="A498" s="163">
        <v>706</v>
      </c>
      <c r="B498" s="159" t="s">
        <v>1004</v>
      </c>
      <c r="C498" s="162" t="s">
        <v>892</v>
      </c>
    </row>
    <row r="499" spans="1:3" x14ac:dyDescent="0.2">
      <c r="A499" s="163">
        <v>707</v>
      </c>
      <c r="B499" s="159" t="s">
        <v>1004</v>
      </c>
      <c r="C499" s="162" t="s">
        <v>892</v>
      </c>
    </row>
    <row r="500" spans="1:3" x14ac:dyDescent="0.2">
      <c r="A500" s="163">
        <v>708</v>
      </c>
      <c r="B500" s="159" t="s">
        <v>1004</v>
      </c>
      <c r="C500" s="162" t="s">
        <v>892</v>
      </c>
    </row>
    <row r="501" spans="1:3" x14ac:dyDescent="0.2">
      <c r="A501" s="163">
        <v>709</v>
      </c>
      <c r="B501" s="159" t="s">
        <v>1004</v>
      </c>
      <c r="C501" s="162" t="s">
        <v>892</v>
      </c>
    </row>
    <row r="502" spans="1:3" x14ac:dyDescent="0.2">
      <c r="A502" s="163">
        <v>710</v>
      </c>
      <c r="B502" s="159" t="s">
        <v>1004</v>
      </c>
      <c r="C502" s="162" t="s">
        <v>892</v>
      </c>
    </row>
    <row r="503" spans="1:3" x14ac:dyDescent="0.2">
      <c r="A503" s="163">
        <v>711</v>
      </c>
      <c r="B503" s="159" t="s">
        <v>1004</v>
      </c>
      <c r="C503" s="162" t="s">
        <v>892</v>
      </c>
    </row>
    <row r="504" spans="1:3" x14ac:dyDescent="0.2">
      <c r="A504" s="163">
        <v>712</v>
      </c>
      <c r="B504" s="159" t="s">
        <v>1071</v>
      </c>
      <c r="C504" s="162" t="s">
        <v>892</v>
      </c>
    </row>
    <row r="505" spans="1:3" x14ac:dyDescent="0.2">
      <c r="A505" s="163">
        <v>713</v>
      </c>
      <c r="B505" s="159" t="s">
        <v>1071</v>
      </c>
      <c r="C505" s="162" t="s">
        <v>892</v>
      </c>
    </row>
    <row r="506" spans="1:3" x14ac:dyDescent="0.2">
      <c r="A506" s="163">
        <v>714</v>
      </c>
      <c r="B506" s="159" t="s">
        <v>1071</v>
      </c>
      <c r="C506" s="162" t="s">
        <v>892</v>
      </c>
    </row>
    <row r="507" spans="1:3" x14ac:dyDescent="0.2">
      <c r="A507" s="163">
        <v>715</v>
      </c>
      <c r="B507" s="159" t="s">
        <v>1071</v>
      </c>
      <c r="C507" s="162" t="s">
        <v>892</v>
      </c>
    </row>
    <row r="508" spans="1:3" x14ac:dyDescent="0.2">
      <c r="A508" s="163">
        <v>716</v>
      </c>
      <c r="B508" s="159" t="s">
        <v>1072</v>
      </c>
      <c r="C508" s="162" t="s">
        <v>892</v>
      </c>
    </row>
    <row r="509" spans="1:3" x14ac:dyDescent="0.2">
      <c r="A509" s="163">
        <v>717</v>
      </c>
      <c r="B509" s="159" t="s">
        <v>1072</v>
      </c>
      <c r="C509" s="162" t="s">
        <v>892</v>
      </c>
    </row>
    <row r="510" spans="1:3" x14ac:dyDescent="0.2">
      <c r="A510" s="163">
        <v>718</v>
      </c>
      <c r="B510" s="159" t="s">
        <v>1073</v>
      </c>
      <c r="C510" s="162" t="s">
        <v>892</v>
      </c>
    </row>
    <row r="511" spans="1:3" x14ac:dyDescent="0.2">
      <c r="A511" s="163">
        <v>719</v>
      </c>
      <c r="B511" s="159" t="s">
        <v>1073</v>
      </c>
      <c r="C511" s="162" t="s">
        <v>892</v>
      </c>
    </row>
    <row r="512" spans="1:3" x14ac:dyDescent="0.2">
      <c r="A512" s="163">
        <v>720</v>
      </c>
      <c r="B512" s="159" t="s">
        <v>939</v>
      </c>
      <c r="C512" s="162" t="s">
        <v>912</v>
      </c>
    </row>
    <row r="513" spans="1:3" x14ac:dyDescent="0.2">
      <c r="A513" s="163">
        <v>721</v>
      </c>
      <c r="B513" s="159" t="s">
        <v>1074</v>
      </c>
      <c r="C513" s="162" t="s">
        <v>912</v>
      </c>
    </row>
    <row r="514" spans="1:3" x14ac:dyDescent="0.2">
      <c r="A514" s="163">
        <v>722</v>
      </c>
      <c r="B514" s="159" t="s">
        <v>1074</v>
      </c>
      <c r="C514" s="162" t="s">
        <v>912</v>
      </c>
    </row>
    <row r="515" spans="1:3" x14ac:dyDescent="0.2">
      <c r="A515" s="163">
        <v>723</v>
      </c>
      <c r="B515" s="159" t="s">
        <v>1074</v>
      </c>
      <c r="C515" s="162" t="s">
        <v>912</v>
      </c>
    </row>
    <row r="516" spans="1:3" x14ac:dyDescent="0.2">
      <c r="A516" s="163">
        <v>724</v>
      </c>
      <c r="B516" s="159" t="s">
        <v>1074</v>
      </c>
      <c r="C516" s="162" t="s">
        <v>912</v>
      </c>
    </row>
    <row r="517" spans="1:3" x14ac:dyDescent="0.2">
      <c r="A517" s="163">
        <v>725</v>
      </c>
      <c r="B517" s="159" t="s">
        <v>1074</v>
      </c>
      <c r="C517" s="162" t="s">
        <v>912</v>
      </c>
    </row>
    <row r="518" spans="1:3" x14ac:dyDescent="0.2">
      <c r="A518" s="163">
        <v>726</v>
      </c>
      <c r="B518" s="159" t="s">
        <v>1074</v>
      </c>
      <c r="C518" s="162" t="s">
        <v>912</v>
      </c>
    </row>
    <row r="519" spans="1:3" x14ac:dyDescent="0.2">
      <c r="A519" s="163">
        <v>727</v>
      </c>
      <c r="B519" s="159" t="s">
        <v>1074</v>
      </c>
      <c r="C519" s="162" t="s">
        <v>912</v>
      </c>
    </row>
    <row r="520" spans="1:3" x14ac:dyDescent="0.2">
      <c r="A520" s="163">
        <v>728</v>
      </c>
      <c r="B520" s="159" t="s">
        <v>1075</v>
      </c>
      <c r="C520" s="162" t="s">
        <v>912</v>
      </c>
    </row>
    <row r="521" spans="1:3" x14ac:dyDescent="0.2">
      <c r="A521" s="163">
        <v>729</v>
      </c>
      <c r="B521" s="159" t="s">
        <v>1074</v>
      </c>
      <c r="C521" s="162" t="s">
        <v>912</v>
      </c>
    </row>
    <row r="522" spans="1:3" x14ac:dyDescent="0.2">
      <c r="A522" s="163">
        <v>730</v>
      </c>
      <c r="B522" s="159" t="s">
        <v>1075</v>
      </c>
      <c r="C522" s="162" t="s">
        <v>912</v>
      </c>
    </row>
    <row r="523" spans="1:3" x14ac:dyDescent="0.2">
      <c r="A523" s="163">
        <v>731</v>
      </c>
      <c r="B523" s="159" t="s">
        <v>1074</v>
      </c>
      <c r="C523" s="162" t="s">
        <v>912</v>
      </c>
    </row>
    <row r="524" spans="1:3" x14ac:dyDescent="0.2">
      <c r="A524" s="163">
        <v>732</v>
      </c>
      <c r="B524" s="159" t="s">
        <v>1075</v>
      </c>
      <c r="C524" s="162" t="s">
        <v>912</v>
      </c>
    </row>
    <row r="525" spans="1:3" x14ac:dyDescent="0.2">
      <c r="A525" s="163">
        <v>733</v>
      </c>
      <c r="B525" s="159" t="s">
        <v>1074</v>
      </c>
      <c r="C525" s="162" t="s">
        <v>912</v>
      </c>
    </row>
    <row r="526" spans="1:3" x14ac:dyDescent="0.2">
      <c r="A526" s="163">
        <v>734</v>
      </c>
      <c r="B526" s="159" t="s">
        <v>1075</v>
      </c>
      <c r="C526" s="162" t="s">
        <v>912</v>
      </c>
    </row>
    <row r="527" spans="1:3" x14ac:dyDescent="0.2">
      <c r="A527" s="163">
        <v>735</v>
      </c>
      <c r="B527" s="159" t="s">
        <v>1074</v>
      </c>
      <c r="C527" s="162" t="s">
        <v>912</v>
      </c>
    </row>
    <row r="528" spans="1:3" x14ac:dyDescent="0.2">
      <c r="A528" s="163">
        <v>736</v>
      </c>
      <c r="B528" s="159" t="s">
        <v>1075</v>
      </c>
      <c r="C528" s="162" t="s">
        <v>912</v>
      </c>
    </row>
    <row r="529" spans="1:3" x14ac:dyDescent="0.2">
      <c r="A529" s="163">
        <v>737</v>
      </c>
      <c r="B529" s="159" t="s">
        <v>1074</v>
      </c>
      <c r="C529" s="162" t="s">
        <v>912</v>
      </c>
    </row>
    <row r="530" spans="1:3" x14ac:dyDescent="0.2">
      <c r="A530" s="163">
        <v>738</v>
      </c>
      <c r="B530" s="159" t="s">
        <v>1075</v>
      </c>
      <c r="C530" s="162" t="s">
        <v>912</v>
      </c>
    </row>
    <row r="531" spans="1:3" x14ac:dyDescent="0.2">
      <c r="A531" s="163">
        <v>739</v>
      </c>
      <c r="B531" s="159" t="s">
        <v>1074</v>
      </c>
      <c r="C531" s="162" t="s">
        <v>912</v>
      </c>
    </row>
    <row r="532" spans="1:3" x14ac:dyDescent="0.2">
      <c r="A532" s="163">
        <v>740</v>
      </c>
      <c r="B532" s="159" t="s">
        <v>1075</v>
      </c>
      <c r="C532" s="162" t="s">
        <v>912</v>
      </c>
    </row>
    <row r="533" spans="1:3" x14ac:dyDescent="0.2">
      <c r="A533" s="163">
        <v>741</v>
      </c>
      <c r="B533" s="159" t="s">
        <v>1074</v>
      </c>
      <c r="C533" s="162" t="s">
        <v>912</v>
      </c>
    </row>
    <row r="534" spans="1:3" x14ac:dyDescent="0.2">
      <c r="A534" s="163">
        <v>742</v>
      </c>
      <c r="B534" s="159" t="s">
        <v>1075</v>
      </c>
      <c r="C534" s="162" t="s">
        <v>912</v>
      </c>
    </row>
    <row r="535" spans="1:3" x14ac:dyDescent="0.2">
      <c r="A535" s="163">
        <v>743</v>
      </c>
      <c r="B535" s="159" t="s">
        <v>1074</v>
      </c>
      <c r="C535" s="162" t="s">
        <v>912</v>
      </c>
    </row>
    <row r="536" spans="1:3" x14ac:dyDescent="0.2">
      <c r="A536" s="163">
        <v>744</v>
      </c>
      <c r="B536" s="159" t="s">
        <v>1075</v>
      </c>
      <c r="C536" s="162" t="s">
        <v>912</v>
      </c>
    </row>
    <row r="537" spans="1:3" x14ac:dyDescent="0.2">
      <c r="A537" s="163">
        <v>745</v>
      </c>
      <c r="B537" s="159" t="s">
        <v>1074</v>
      </c>
      <c r="C537" s="162" t="s">
        <v>912</v>
      </c>
    </row>
    <row r="538" spans="1:3" x14ac:dyDescent="0.2">
      <c r="A538" s="163">
        <v>746</v>
      </c>
      <c r="B538" s="159" t="s">
        <v>1075</v>
      </c>
      <c r="C538" s="162" t="s">
        <v>912</v>
      </c>
    </row>
    <row r="539" spans="1:3" x14ac:dyDescent="0.2">
      <c r="A539" s="163">
        <v>747</v>
      </c>
      <c r="B539" s="159" t="s">
        <v>1074</v>
      </c>
      <c r="C539" s="162" t="s">
        <v>912</v>
      </c>
    </row>
    <row r="540" spans="1:3" x14ac:dyDescent="0.2">
      <c r="A540" s="163">
        <v>748</v>
      </c>
      <c r="B540" s="159" t="s">
        <v>1074</v>
      </c>
      <c r="C540" s="162" t="s">
        <v>912</v>
      </c>
    </row>
    <row r="541" spans="1:3" x14ac:dyDescent="0.2">
      <c r="A541" s="163">
        <v>749</v>
      </c>
      <c r="B541" s="159" t="s">
        <v>1075</v>
      </c>
      <c r="C541" s="162" t="s">
        <v>912</v>
      </c>
    </row>
    <row r="542" spans="1:3" x14ac:dyDescent="0.2">
      <c r="A542" s="163">
        <v>752</v>
      </c>
      <c r="B542" s="159" t="s">
        <v>1074</v>
      </c>
      <c r="C542" s="162" t="s">
        <v>912</v>
      </c>
    </row>
    <row r="543" spans="1:3" x14ac:dyDescent="0.2">
      <c r="A543" s="163">
        <v>753</v>
      </c>
      <c r="B543" s="159" t="s">
        <v>1076</v>
      </c>
      <c r="C543" s="162" t="s">
        <v>912</v>
      </c>
    </row>
    <row r="544" spans="1:3" x14ac:dyDescent="0.2">
      <c r="A544" s="163">
        <v>754</v>
      </c>
      <c r="B544" s="159" t="s">
        <v>1074</v>
      </c>
      <c r="C544" s="162" t="s">
        <v>912</v>
      </c>
    </row>
    <row r="545" spans="1:3" x14ac:dyDescent="0.2">
      <c r="A545" s="163">
        <v>755</v>
      </c>
      <c r="B545" s="159" t="s">
        <v>1076</v>
      </c>
      <c r="C545" s="162" t="s">
        <v>912</v>
      </c>
    </row>
    <row r="546" spans="1:3" x14ac:dyDescent="0.2">
      <c r="A546" s="163">
        <v>756</v>
      </c>
      <c r="B546" s="159" t="s">
        <v>1074</v>
      </c>
      <c r="C546" s="162" t="s">
        <v>912</v>
      </c>
    </row>
    <row r="547" spans="1:3" x14ac:dyDescent="0.2">
      <c r="A547" s="163">
        <v>757</v>
      </c>
      <c r="B547" s="159" t="s">
        <v>1076</v>
      </c>
      <c r="C547" s="162" t="s">
        <v>912</v>
      </c>
    </row>
    <row r="548" spans="1:3" x14ac:dyDescent="0.2">
      <c r="A548" s="163">
        <v>758</v>
      </c>
      <c r="B548" s="159" t="s">
        <v>1074</v>
      </c>
      <c r="C548" s="162" t="s">
        <v>912</v>
      </c>
    </row>
    <row r="549" spans="1:3" x14ac:dyDescent="0.2">
      <c r="A549" s="163">
        <v>759</v>
      </c>
      <c r="B549" s="159" t="s">
        <v>1076</v>
      </c>
      <c r="C549" s="162" t="s">
        <v>912</v>
      </c>
    </row>
    <row r="550" spans="1:3" x14ac:dyDescent="0.2">
      <c r="A550" s="163">
        <v>760</v>
      </c>
      <c r="B550" s="159" t="s">
        <v>1074</v>
      </c>
      <c r="C550" s="162" t="s">
        <v>912</v>
      </c>
    </row>
    <row r="551" spans="1:3" x14ac:dyDescent="0.2">
      <c r="A551" s="163">
        <v>761</v>
      </c>
      <c r="B551" s="159" t="s">
        <v>1076</v>
      </c>
      <c r="C551" s="162" t="s">
        <v>912</v>
      </c>
    </row>
    <row r="552" spans="1:3" x14ac:dyDescent="0.2">
      <c r="A552" s="163">
        <v>762</v>
      </c>
      <c r="B552" s="159" t="s">
        <v>1074</v>
      </c>
      <c r="C552" s="162" t="s">
        <v>912</v>
      </c>
    </row>
    <row r="553" spans="1:3" x14ac:dyDescent="0.2">
      <c r="A553" s="163">
        <v>763</v>
      </c>
      <c r="B553" s="159" t="s">
        <v>1076</v>
      </c>
      <c r="C553" s="162" t="s">
        <v>912</v>
      </c>
    </row>
    <row r="554" spans="1:3" x14ac:dyDescent="0.2">
      <c r="A554" s="163">
        <v>764</v>
      </c>
      <c r="B554" s="159" t="s">
        <v>1074</v>
      </c>
      <c r="C554" s="162" t="s">
        <v>912</v>
      </c>
    </row>
    <row r="555" spans="1:3" x14ac:dyDescent="0.2">
      <c r="A555" s="163">
        <v>765</v>
      </c>
      <c r="B555" s="159" t="s">
        <v>1076</v>
      </c>
      <c r="C555" s="162" t="s">
        <v>912</v>
      </c>
    </row>
    <row r="556" spans="1:3" x14ac:dyDescent="0.2">
      <c r="A556" s="163">
        <v>766</v>
      </c>
      <c r="B556" s="159" t="s">
        <v>1074</v>
      </c>
      <c r="C556" s="162" t="s">
        <v>912</v>
      </c>
    </row>
    <row r="557" spans="1:3" x14ac:dyDescent="0.2">
      <c r="A557" s="163">
        <v>767</v>
      </c>
      <c r="B557" s="159" t="s">
        <v>1076</v>
      </c>
      <c r="C557" s="162" t="s">
        <v>912</v>
      </c>
    </row>
    <row r="558" spans="1:3" x14ac:dyDescent="0.2">
      <c r="A558" s="163">
        <v>768</v>
      </c>
      <c r="B558" s="159" t="s">
        <v>1074</v>
      </c>
      <c r="C558" s="162" t="s">
        <v>912</v>
      </c>
    </row>
    <row r="559" spans="1:3" x14ac:dyDescent="0.2">
      <c r="A559" s="163">
        <v>769</v>
      </c>
      <c r="B559" s="159" t="s">
        <v>1076</v>
      </c>
      <c r="C559" s="162" t="s">
        <v>912</v>
      </c>
    </row>
    <row r="560" spans="1:3" x14ac:dyDescent="0.2">
      <c r="A560" s="163">
        <v>770</v>
      </c>
      <c r="B560" s="159" t="s">
        <v>1077</v>
      </c>
      <c r="C560" s="162" t="s">
        <v>912</v>
      </c>
    </row>
    <row r="561" spans="1:3" x14ac:dyDescent="0.2">
      <c r="A561" s="163">
        <v>775</v>
      </c>
      <c r="B561" s="159" t="s">
        <v>1078</v>
      </c>
      <c r="C561" s="162" t="s">
        <v>912</v>
      </c>
    </row>
    <row r="562" spans="1:3" x14ac:dyDescent="0.2">
      <c r="A562" s="163">
        <v>776</v>
      </c>
      <c r="B562" s="159" t="s">
        <v>1078</v>
      </c>
      <c r="C562" s="162" t="s">
        <v>912</v>
      </c>
    </row>
    <row r="563" spans="1:3" x14ac:dyDescent="0.2">
      <c r="A563" s="163">
        <v>781</v>
      </c>
      <c r="B563" s="159" t="s">
        <v>1074</v>
      </c>
      <c r="C563" s="162" t="s">
        <v>892</v>
      </c>
    </row>
    <row r="564" spans="1:3" x14ac:dyDescent="0.2">
      <c r="A564" s="163">
        <v>782</v>
      </c>
      <c r="B564" s="159" t="s">
        <v>1074</v>
      </c>
      <c r="C564" s="162" t="s">
        <v>912</v>
      </c>
    </row>
    <row r="565" spans="1:3" x14ac:dyDescent="0.2">
      <c r="A565" s="163">
        <v>783</v>
      </c>
      <c r="B565" s="159" t="s">
        <v>1074</v>
      </c>
      <c r="C565" s="162" t="s">
        <v>912</v>
      </c>
    </row>
    <row r="566" spans="1:3" x14ac:dyDescent="0.2">
      <c r="A566" s="163">
        <v>784</v>
      </c>
      <c r="B566" s="159" t="s">
        <v>1074</v>
      </c>
      <c r="C566" s="162" t="s">
        <v>912</v>
      </c>
    </row>
    <row r="567" spans="1:3" x14ac:dyDescent="0.2">
      <c r="A567" s="163">
        <v>785</v>
      </c>
      <c r="B567" s="159" t="s">
        <v>1074</v>
      </c>
      <c r="C567" s="162" t="s">
        <v>912</v>
      </c>
    </row>
    <row r="568" spans="1:3" x14ac:dyDescent="0.2">
      <c r="A568" s="163">
        <v>786</v>
      </c>
      <c r="B568" s="159" t="s">
        <v>1074</v>
      </c>
      <c r="C568" s="162" t="s">
        <v>912</v>
      </c>
    </row>
    <row r="569" spans="1:3" x14ac:dyDescent="0.2">
      <c r="A569" s="163">
        <v>787</v>
      </c>
      <c r="B569" s="159" t="s">
        <v>1079</v>
      </c>
      <c r="C569" s="162" t="s">
        <v>912</v>
      </c>
    </row>
    <row r="570" spans="1:3" x14ac:dyDescent="0.2">
      <c r="A570" s="163">
        <v>788</v>
      </c>
      <c r="B570" s="159" t="s">
        <v>1080</v>
      </c>
      <c r="C570" s="162" t="s">
        <v>912</v>
      </c>
    </row>
    <row r="571" spans="1:3" x14ac:dyDescent="0.2">
      <c r="A571" s="163">
        <v>789</v>
      </c>
      <c r="B571" s="159" t="s">
        <v>1081</v>
      </c>
      <c r="C571" s="162" t="s">
        <v>912</v>
      </c>
    </row>
    <row r="572" spans="1:3" x14ac:dyDescent="0.2">
      <c r="A572" s="163">
        <v>790</v>
      </c>
      <c r="B572" s="159" t="s">
        <v>1082</v>
      </c>
      <c r="C572" s="162" t="s">
        <v>912</v>
      </c>
    </row>
    <row r="573" spans="1:3" x14ac:dyDescent="0.2">
      <c r="A573" s="163">
        <v>791</v>
      </c>
      <c r="B573" s="159" t="s">
        <v>1083</v>
      </c>
      <c r="C573" s="162" t="s">
        <v>912</v>
      </c>
    </row>
    <row r="574" spans="1:3" x14ac:dyDescent="0.2">
      <c r="A574" s="163">
        <v>792</v>
      </c>
      <c r="B574" s="159" t="s">
        <v>1084</v>
      </c>
      <c r="C574" s="162" t="s">
        <v>912</v>
      </c>
    </row>
    <row r="575" spans="1:3" x14ac:dyDescent="0.2">
      <c r="A575" s="163">
        <v>793</v>
      </c>
      <c r="B575" s="159" t="s">
        <v>1074</v>
      </c>
      <c r="C575" s="162" t="s">
        <v>912</v>
      </c>
    </row>
    <row r="576" spans="1:3" x14ac:dyDescent="0.2">
      <c r="A576" s="163">
        <v>794</v>
      </c>
      <c r="B576" s="159" t="s">
        <v>1075</v>
      </c>
      <c r="C576" s="162" t="s">
        <v>912</v>
      </c>
    </row>
    <row r="577" spans="1:3" x14ac:dyDescent="0.2">
      <c r="A577" s="163">
        <v>801</v>
      </c>
      <c r="B577" s="159" t="s">
        <v>1001</v>
      </c>
      <c r="C577" s="162" t="s">
        <v>912</v>
      </c>
    </row>
    <row r="578" spans="1:3" x14ac:dyDescent="0.2">
      <c r="A578" s="163">
        <v>802</v>
      </c>
      <c r="B578" s="159" t="s">
        <v>1085</v>
      </c>
      <c r="C578" s="162" t="s">
        <v>912</v>
      </c>
    </row>
    <row r="579" spans="1:3" x14ac:dyDescent="0.2">
      <c r="A579" s="163">
        <v>803</v>
      </c>
      <c r="B579" s="159" t="s">
        <v>1086</v>
      </c>
      <c r="C579" s="162" t="s">
        <v>892</v>
      </c>
    </row>
    <row r="580" spans="1:3" x14ac:dyDescent="0.2">
      <c r="A580" s="163">
        <v>804</v>
      </c>
      <c r="B580" s="159" t="s">
        <v>1085</v>
      </c>
      <c r="C580" s="162" t="s">
        <v>912</v>
      </c>
    </row>
    <row r="581" spans="1:3" x14ac:dyDescent="0.2">
      <c r="A581" s="163">
        <v>805</v>
      </c>
      <c r="B581" s="159" t="s">
        <v>1086</v>
      </c>
      <c r="C581" s="162" t="s">
        <v>892</v>
      </c>
    </row>
    <row r="582" spans="1:3" x14ac:dyDescent="0.2">
      <c r="A582" s="163">
        <v>806</v>
      </c>
      <c r="B582" s="159" t="s">
        <v>1085</v>
      </c>
      <c r="C582" s="162" t="s">
        <v>912</v>
      </c>
    </row>
    <row r="583" spans="1:3" x14ac:dyDescent="0.2">
      <c r="A583" s="163">
        <v>807</v>
      </c>
      <c r="B583" s="159" t="s">
        <v>1086</v>
      </c>
      <c r="C583" s="162" t="s">
        <v>892</v>
      </c>
    </row>
    <row r="584" spans="1:3" x14ac:dyDescent="0.2">
      <c r="A584" s="163">
        <v>808</v>
      </c>
      <c r="B584" s="159" t="s">
        <v>1085</v>
      </c>
      <c r="C584" s="162" t="s">
        <v>912</v>
      </c>
    </row>
    <row r="585" spans="1:3" x14ac:dyDescent="0.2">
      <c r="A585" s="163">
        <v>809</v>
      </c>
      <c r="B585" s="159" t="s">
        <v>1086</v>
      </c>
      <c r="C585" s="162" t="s">
        <v>892</v>
      </c>
    </row>
    <row r="586" spans="1:3" x14ac:dyDescent="0.2">
      <c r="A586" s="163">
        <v>810</v>
      </c>
      <c r="B586" s="159" t="s">
        <v>1085</v>
      </c>
      <c r="C586" s="162" t="s">
        <v>912</v>
      </c>
    </row>
    <row r="587" spans="1:3" x14ac:dyDescent="0.2">
      <c r="A587" s="163">
        <v>811</v>
      </c>
      <c r="B587" s="159" t="s">
        <v>1086</v>
      </c>
      <c r="C587" s="162" t="s">
        <v>892</v>
      </c>
    </row>
    <row r="588" spans="1:3" x14ac:dyDescent="0.2">
      <c r="A588" s="163">
        <v>812</v>
      </c>
      <c r="B588" s="159" t="s">
        <v>1085</v>
      </c>
      <c r="C588" s="162" t="s">
        <v>912</v>
      </c>
    </row>
    <row r="589" spans="1:3" x14ac:dyDescent="0.2">
      <c r="A589" s="163">
        <v>813</v>
      </c>
      <c r="B589" s="159" t="s">
        <v>1086</v>
      </c>
      <c r="C589" s="162" t="s">
        <v>892</v>
      </c>
    </row>
    <row r="590" spans="1:3" x14ac:dyDescent="0.2">
      <c r="A590" s="163">
        <v>814</v>
      </c>
      <c r="B590" s="159" t="s">
        <v>1085</v>
      </c>
      <c r="C590" s="162" t="s">
        <v>912</v>
      </c>
    </row>
    <row r="591" spans="1:3" x14ac:dyDescent="0.2">
      <c r="A591" s="163">
        <v>815</v>
      </c>
      <c r="B591" s="159" t="s">
        <v>1086</v>
      </c>
      <c r="C591" s="162" t="s">
        <v>892</v>
      </c>
    </row>
    <row r="592" spans="1:3" x14ac:dyDescent="0.2">
      <c r="A592" s="163">
        <v>816</v>
      </c>
      <c r="B592" s="159" t="s">
        <v>1085</v>
      </c>
      <c r="C592" s="162" t="s">
        <v>912</v>
      </c>
    </row>
    <row r="593" spans="1:3" x14ac:dyDescent="0.2">
      <c r="A593" s="163">
        <v>817</v>
      </c>
      <c r="B593" s="159" t="s">
        <v>1086</v>
      </c>
      <c r="C593" s="162" t="s">
        <v>892</v>
      </c>
    </row>
    <row r="594" spans="1:3" x14ac:dyDescent="0.2">
      <c r="A594" s="163">
        <v>818</v>
      </c>
      <c r="B594" s="159" t="s">
        <v>1085</v>
      </c>
      <c r="C594" s="162" t="s">
        <v>912</v>
      </c>
    </row>
    <row r="595" spans="1:3" x14ac:dyDescent="0.2">
      <c r="A595" s="163">
        <v>819</v>
      </c>
      <c r="B595" s="159" t="s">
        <v>1086</v>
      </c>
      <c r="C595" s="162" t="s">
        <v>892</v>
      </c>
    </row>
    <row r="596" spans="1:3" x14ac:dyDescent="0.2">
      <c r="A596" s="163">
        <v>820</v>
      </c>
      <c r="B596" s="159" t="s">
        <v>1085</v>
      </c>
      <c r="C596" s="162" t="s">
        <v>912</v>
      </c>
    </row>
    <row r="597" spans="1:3" x14ac:dyDescent="0.2">
      <c r="A597" s="163">
        <v>821</v>
      </c>
      <c r="B597" s="159" t="s">
        <v>1086</v>
      </c>
      <c r="C597" s="162" t="s">
        <v>892</v>
      </c>
    </row>
    <row r="598" spans="1:3" x14ac:dyDescent="0.2">
      <c r="A598" s="163">
        <v>822</v>
      </c>
      <c r="B598" s="159" t="s">
        <v>1085</v>
      </c>
      <c r="C598" s="162" t="s">
        <v>912</v>
      </c>
    </row>
    <row r="599" spans="1:3" x14ac:dyDescent="0.2">
      <c r="A599" s="163">
        <v>823</v>
      </c>
      <c r="B599" s="159" t="s">
        <v>1086</v>
      </c>
      <c r="C599" s="162" t="s">
        <v>892</v>
      </c>
    </row>
    <row r="600" spans="1:3" x14ac:dyDescent="0.2">
      <c r="A600" s="163">
        <v>824</v>
      </c>
      <c r="B600" s="159" t="s">
        <v>1085</v>
      </c>
      <c r="C600" s="162" t="s">
        <v>912</v>
      </c>
    </row>
    <row r="601" spans="1:3" x14ac:dyDescent="0.2">
      <c r="A601" s="163">
        <v>825</v>
      </c>
      <c r="B601" s="159" t="s">
        <v>1086</v>
      </c>
      <c r="C601" s="162" t="s">
        <v>892</v>
      </c>
    </row>
    <row r="602" spans="1:3" x14ac:dyDescent="0.2">
      <c r="A602" s="163">
        <v>826</v>
      </c>
      <c r="B602" s="159" t="s">
        <v>1085</v>
      </c>
      <c r="C602" s="162" t="s">
        <v>912</v>
      </c>
    </row>
    <row r="603" spans="1:3" x14ac:dyDescent="0.2">
      <c r="A603" s="163">
        <v>827</v>
      </c>
      <c r="B603" s="159" t="s">
        <v>1086</v>
      </c>
      <c r="C603" s="162" t="s">
        <v>892</v>
      </c>
    </row>
    <row r="604" spans="1:3" x14ac:dyDescent="0.2">
      <c r="A604" s="163">
        <v>828</v>
      </c>
      <c r="B604" s="159" t="s">
        <v>1085</v>
      </c>
      <c r="C604" s="162" t="s">
        <v>912</v>
      </c>
    </row>
    <row r="605" spans="1:3" x14ac:dyDescent="0.2">
      <c r="A605" s="163">
        <v>829</v>
      </c>
      <c r="B605" s="159" t="s">
        <v>1086</v>
      </c>
      <c r="C605" s="162" t="s">
        <v>892</v>
      </c>
    </row>
    <row r="606" spans="1:3" x14ac:dyDescent="0.2">
      <c r="A606" s="163">
        <v>830</v>
      </c>
      <c r="B606" s="159" t="s">
        <v>1085</v>
      </c>
      <c r="C606" s="162" t="s">
        <v>912</v>
      </c>
    </row>
    <row r="607" spans="1:3" x14ac:dyDescent="0.2">
      <c r="A607" s="163">
        <v>831</v>
      </c>
      <c r="B607" s="159" t="s">
        <v>1086</v>
      </c>
      <c r="C607" s="162" t="s">
        <v>892</v>
      </c>
    </row>
    <row r="608" spans="1:3" x14ac:dyDescent="0.2">
      <c r="A608" s="163">
        <v>832</v>
      </c>
      <c r="B608" s="159" t="s">
        <v>1085</v>
      </c>
      <c r="C608" s="162" t="s">
        <v>912</v>
      </c>
    </row>
    <row r="609" spans="1:3" x14ac:dyDescent="0.2">
      <c r="A609" s="163">
        <v>833</v>
      </c>
      <c r="B609" s="159" t="s">
        <v>1086</v>
      </c>
      <c r="C609" s="162" t="s">
        <v>892</v>
      </c>
    </row>
    <row r="610" spans="1:3" x14ac:dyDescent="0.2">
      <c r="A610" s="163">
        <v>834</v>
      </c>
      <c r="B610" s="159" t="s">
        <v>1085</v>
      </c>
      <c r="C610" s="162" t="s">
        <v>912</v>
      </c>
    </row>
    <row r="611" spans="1:3" x14ac:dyDescent="0.2">
      <c r="A611" s="163">
        <v>835</v>
      </c>
      <c r="B611" s="159" t="s">
        <v>1086</v>
      </c>
      <c r="C611" s="162" t="s">
        <v>892</v>
      </c>
    </row>
    <row r="612" spans="1:3" x14ac:dyDescent="0.2">
      <c r="A612" s="163">
        <v>836</v>
      </c>
      <c r="B612" s="159" t="s">
        <v>1085</v>
      </c>
      <c r="C612" s="162" t="s">
        <v>912</v>
      </c>
    </row>
    <row r="613" spans="1:3" x14ac:dyDescent="0.2">
      <c r="A613" s="163">
        <v>837</v>
      </c>
      <c r="B613" s="159" t="s">
        <v>1086</v>
      </c>
      <c r="C613" s="162" t="s">
        <v>892</v>
      </c>
    </row>
    <row r="614" spans="1:3" x14ac:dyDescent="0.2">
      <c r="A614" s="163">
        <v>838</v>
      </c>
      <c r="B614" s="159" t="s">
        <v>1085</v>
      </c>
      <c r="C614" s="162" t="s">
        <v>912</v>
      </c>
    </row>
    <row r="615" spans="1:3" x14ac:dyDescent="0.2">
      <c r="A615" s="163">
        <v>839</v>
      </c>
      <c r="B615" s="159" t="s">
        <v>1086</v>
      </c>
      <c r="C615" s="162" t="s">
        <v>892</v>
      </c>
    </row>
    <row r="616" spans="1:3" x14ac:dyDescent="0.2">
      <c r="A616" s="163">
        <v>840</v>
      </c>
      <c r="B616" s="159" t="s">
        <v>1085</v>
      </c>
      <c r="C616" s="162" t="s">
        <v>912</v>
      </c>
    </row>
    <row r="617" spans="1:3" x14ac:dyDescent="0.2">
      <c r="A617" s="163">
        <v>841</v>
      </c>
      <c r="B617" s="159" t="s">
        <v>1086</v>
      </c>
      <c r="C617" s="162" t="s">
        <v>892</v>
      </c>
    </row>
    <row r="618" spans="1:3" x14ac:dyDescent="0.2">
      <c r="A618" s="163">
        <v>842</v>
      </c>
      <c r="B618" s="159" t="s">
        <v>1085</v>
      </c>
      <c r="C618" s="162" t="s">
        <v>912</v>
      </c>
    </row>
    <row r="619" spans="1:3" x14ac:dyDescent="0.2">
      <c r="A619" s="163">
        <v>843</v>
      </c>
      <c r="B619" s="159" t="s">
        <v>1086</v>
      </c>
      <c r="C619" s="162" t="s">
        <v>892</v>
      </c>
    </row>
    <row r="620" spans="1:3" x14ac:dyDescent="0.2">
      <c r="A620" s="163">
        <v>844</v>
      </c>
      <c r="B620" s="159" t="s">
        <v>1085</v>
      </c>
      <c r="C620" s="162" t="s">
        <v>912</v>
      </c>
    </row>
    <row r="621" spans="1:3" x14ac:dyDescent="0.2">
      <c r="A621" s="163">
        <v>845</v>
      </c>
      <c r="B621" s="159" t="s">
        <v>1086</v>
      </c>
      <c r="C621" s="162" t="s">
        <v>892</v>
      </c>
    </row>
    <row r="622" spans="1:3" x14ac:dyDescent="0.2">
      <c r="A622" s="163">
        <v>846</v>
      </c>
      <c r="B622" s="159" t="s">
        <v>1085</v>
      </c>
      <c r="C622" s="162" t="s">
        <v>912</v>
      </c>
    </row>
    <row r="623" spans="1:3" x14ac:dyDescent="0.2">
      <c r="A623" s="163">
        <v>847</v>
      </c>
      <c r="B623" s="159" t="s">
        <v>1086</v>
      </c>
      <c r="C623" s="162" t="s">
        <v>892</v>
      </c>
    </row>
    <row r="624" spans="1:3" x14ac:dyDescent="0.2">
      <c r="A624" s="163">
        <v>848</v>
      </c>
      <c r="B624" s="159" t="s">
        <v>1085</v>
      </c>
      <c r="C624" s="162" t="s">
        <v>912</v>
      </c>
    </row>
    <row r="625" spans="1:3" x14ac:dyDescent="0.2">
      <c r="A625" s="163">
        <v>849</v>
      </c>
      <c r="B625" s="159" t="s">
        <v>1086</v>
      </c>
      <c r="C625" s="162" t="s">
        <v>892</v>
      </c>
    </row>
    <row r="626" spans="1:3" x14ac:dyDescent="0.2">
      <c r="A626" s="163">
        <v>850</v>
      </c>
      <c r="B626" s="159" t="s">
        <v>1086</v>
      </c>
      <c r="C626" s="162" t="s">
        <v>892</v>
      </c>
    </row>
    <row r="627" spans="1:3" x14ac:dyDescent="0.2">
      <c r="A627" s="163">
        <v>851</v>
      </c>
      <c r="B627" s="159" t="s">
        <v>1086</v>
      </c>
      <c r="C627" s="162" t="s">
        <v>892</v>
      </c>
    </row>
    <row r="628" spans="1:3" x14ac:dyDescent="0.2">
      <c r="A628" s="163">
        <v>852</v>
      </c>
      <c r="B628" s="159" t="s">
        <v>1085</v>
      </c>
      <c r="C628" s="162" t="s">
        <v>912</v>
      </c>
    </row>
    <row r="629" spans="1:3" x14ac:dyDescent="0.2">
      <c r="A629" s="163">
        <v>853</v>
      </c>
      <c r="B629" s="159" t="s">
        <v>1085</v>
      </c>
      <c r="C629" s="162" t="s">
        <v>912</v>
      </c>
    </row>
    <row r="630" spans="1:3" x14ac:dyDescent="0.2">
      <c r="A630" s="163">
        <v>854</v>
      </c>
      <c r="B630" s="159" t="s">
        <v>1085</v>
      </c>
      <c r="C630" s="162" t="s">
        <v>912</v>
      </c>
    </row>
    <row r="631" spans="1:3" x14ac:dyDescent="0.2">
      <c r="A631" s="163">
        <v>855</v>
      </c>
      <c r="B631" s="159" t="s">
        <v>1085</v>
      </c>
      <c r="C631" s="162" t="s">
        <v>912</v>
      </c>
    </row>
    <row r="632" spans="1:3" x14ac:dyDescent="0.2">
      <c r="A632" s="163">
        <v>856</v>
      </c>
      <c r="B632" s="159" t="s">
        <v>1085</v>
      </c>
      <c r="C632" s="162" t="s">
        <v>912</v>
      </c>
    </row>
    <row r="633" spans="1:3" x14ac:dyDescent="0.2">
      <c r="A633" s="163">
        <v>857</v>
      </c>
      <c r="B633" s="159" t="s">
        <v>1085</v>
      </c>
      <c r="C633" s="162" t="s">
        <v>912</v>
      </c>
    </row>
    <row r="634" spans="1:3" x14ac:dyDescent="0.2">
      <c r="A634" s="163">
        <v>858</v>
      </c>
      <c r="B634" s="159" t="s">
        <v>1085</v>
      </c>
      <c r="C634" s="162" t="s">
        <v>912</v>
      </c>
    </row>
    <row r="635" spans="1:3" x14ac:dyDescent="0.2">
      <c r="A635" s="163">
        <v>859</v>
      </c>
      <c r="B635" s="159" t="s">
        <v>1085</v>
      </c>
      <c r="C635" s="162" t="s">
        <v>912</v>
      </c>
    </row>
    <row r="636" spans="1:3" x14ac:dyDescent="0.2">
      <c r="A636" s="163">
        <v>860</v>
      </c>
      <c r="B636" s="159" t="s">
        <v>1085</v>
      </c>
      <c r="C636" s="162" t="s">
        <v>912</v>
      </c>
    </row>
    <row r="637" spans="1:3" x14ac:dyDescent="0.2">
      <c r="A637" s="163">
        <v>861</v>
      </c>
      <c r="B637" s="159" t="s">
        <v>1085</v>
      </c>
      <c r="C637" s="162" t="s">
        <v>912</v>
      </c>
    </row>
    <row r="638" spans="1:3" x14ac:dyDescent="0.2">
      <c r="A638" s="163">
        <v>862</v>
      </c>
      <c r="B638" s="159" t="s">
        <v>1085</v>
      </c>
      <c r="C638" s="162" t="s">
        <v>912</v>
      </c>
    </row>
    <row r="639" spans="1:3" x14ac:dyDescent="0.2">
      <c r="A639" s="163">
        <v>863</v>
      </c>
      <c r="B639" s="159" t="s">
        <v>1085</v>
      </c>
      <c r="C639" s="162" t="s">
        <v>912</v>
      </c>
    </row>
    <row r="640" spans="1:3" x14ac:dyDescent="0.2">
      <c r="A640" s="163">
        <v>864</v>
      </c>
      <c r="B640" s="159" t="s">
        <v>1085</v>
      </c>
      <c r="C640" s="162" t="s">
        <v>912</v>
      </c>
    </row>
    <row r="641" spans="1:3" x14ac:dyDescent="0.2">
      <c r="A641" s="163">
        <v>865</v>
      </c>
      <c r="B641" s="159" t="s">
        <v>1085</v>
      </c>
      <c r="C641" s="162" t="s">
        <v>912</v>
      </c>
    </row>
    <row r="642" spans="1:3" x14ac:dyDescent="0.2">
      <c r="A642" s="163">
        <v>866</v>
      </c>
      <c r="B642" s="159" t="s">
        <v>1086</v>
      </c>
      <c r="C642" s="162" t="s">
        <v>892</v>
      </c>
    </row>
    <row r="643" spans="1:3" x14ac:dyDescent="0.2">
      <c r="A643" s="163">
        <v>867</v>
      </c>
      <c r="B643" s="159" t="s">
        <v>1085</v>
      </c>
      <c r="C643" s="162" t="s">
        <v>912</v>
      </c>
    </row>
    <row r="644" spans="1:3" x14ac:dyDescent="0.2">
      <c r="A644" s="163">
        <v>868</v>
      </c>
      <c r="B644" s="159" t="s">
        <v>1086</v>
      </c>
      <c r="C644" s="162" t="s">
        <v>892</v>
      </c>
    </row>
    <row r="645" spans="1:3" x14ac:dyDescent="0.2">
      <c r="A645" s="163">
        <v>869</v>
      </c>
      <c r="B645" s="159" t="s">
        <v>1085</v>
      </c>
      <c r="C645" s="162" t="s">
        <v>912</v>
      </c>
    </row>
    <row r="646" spans="1:3" x14ac:dyDescent="0.2">
      <c r="A646" s="163">
        <v>870</v>
      </c>
      <c r="B646" s="159" t="s">
        <v>1086</v>
      </c>
      <c r="C646" s="162" t="s">
        <v>892</v>
      </c>
    </row>
    <row r="647" spans="1:3" x14ac:dyDescent="0.2">
      <c r="A647" s="163">
        <v>871</v>
      </c>
      <c r="B647" s="159" t="s">
        <v>1085</v>
      </c>
      <c r="C647" s="162" t="s">
        <v>912</v>
      </c>
    </row>
    <row r="648" spans="1:3" x14ac:dyDescent="0.2">
      <c r="A648" s="163">
        <v>872</v>
      </c>
      <c r="B648" s="159" t="s">
        <v>1086</v>
      </c>
      <c r="C648" s="162" t="s">
        <v>892</v>
      </c>
    </row>
    <row r="649" spans="1:3" x14ac:dyDescent="0.2">
      <c r="A649" s="163">
        <v>873</v>
      </c>
      <c r="B649" s="159" t="s">
        <v>1085</v>
      </c>
      <c r="C649" s="162" t="s">
        <v>912</v>
      </c>
    </row>
    <row r="650" spans="1:3" x14ac:dyDescent="0.2">
      <c r="A650" s="163">
        <v>874</v>
      </c>
      <c r="B650" s="159" t="s">
        <v>1086</v>
      </c>
      <c r="C650" s="162" t="s">
        <v>892</v>
      </c>
    </row>
    <row r="651" spans="1:3" x14ac:dyDescent="0.2">
      <c r="A651" s="163">
        <v>875</v>
      </c>
      <c r="B651" s="159" t="s">
        <v>1085</v>
      </c>
      <c r="C651" s="162" t="s">
        <v>912</v>
      </c>
    </row>
    <row r="652" spans="1:3" x14ac:dyDescent="0.2">
      <c r="A652" s="163">
        <v>876</v>
      </c>
      <c r="B652" s="159" t="s">
        <v>1086</v>
      </c>
      <c r="C652" s="162" t="s">
        <v>892</v>
      </c>
    </row>
    <row r="653" spans="1:3" x14ac:dyDescent="0.2">
      <c r="A653" s="163">
        <v>877</v>
      </c>
      <c r="B653" s="159" t="s">
        <v>1085</v>
      </c>
      <c r="C653" s="162" t="s">
        <v>912</v>
      </c>
    </row>
    <row r="654" spans="1:3" x14ac:dyDescent="0.2">
      <c r="A654" s="163">
        <v>878</v>
      </c>
      <c r="B654" s="159" t="s">
        <v>1086</v>
      </c>
      <c r="C654" s="162" t="s">
        <v>892</v>
      </c>
    </row>
    <row r="655" spans="1:3" x14ac:dyDescent="0.2">
      <c r="A655" s="163">
        <v>879</v>
      </c>
      <c r="B655" s="159" t="s">
        <v>1085</v>
      </c>
      <c r="C655" s="162" t="s">
        <v>912</v>
      </c>
    </row>
    <row r="656" spans="1:3" x14ac:dyDescent="0.2">
      <c r="A656" s="163">
        <v>880</v>
      </c>
      <c r="B656" s="159" t="s">
        <v>1086</v>
      </c>
      <c r="C656" s="162" t="s">
        <v>892</v>
      </c>
    </row>
    <row r="657" spans="1:3" x14ac:dyDescent="0.2">
      <c r="A657" s="163">
        <v>881</v>
      </c>
      <c r="B657" s="159" t="s">
        <v>1085</v>
      </c>
      <c r="C657" s="162" t="s">
        <v>912</v>
      </c>
    </row>
    <row r="658" spans="1:3" x14ac:dyDescent="0.2">
      <c r="A658" s="163">
        <v>882</v>
      </c>
      <c r="B658" s="159" t="s">
        <v>1086</v>
      </c>
      <c r="C658" s="162" t="s">
        <v>892</v>
      </c>
    </row>
    <row r="659" spans="1:3" x14ac:dyDescent="0.2">
      <c r="A659" s="163">
        <v>883</v>
      </c>
      <c r="B659" s="159" t="s">
        <v>1085</v>
      </c>
      <c r="C659" s="162" t="s">
        <v>912</v>
      </c>
    </row>
    <row r="660" spans="1:3" x14ac:dyDescent="0.2">
      <c r="A660" s="163">
        <v>884</v>
      </c>
      <c r="B660" s="159" t="s">
        <v>1086</v>
      </c>
      <c r="C660" s="162" t="s">
        <v>892</v>
      </c>
    </row>
    <row r="661" spans="1:3" x14ac:dyDescent="0.2">
      <c r="A661" s="163">
        <v>885</v>
      </c>
      <c r="B661" s="159" t="s">
        <v>1085</v>
      </c>
      <c r="C661" s="162" t="s">
        <v>912</v>
      </c>
    </row>
    <row r="662" spans="1:3" x14ac:dyDescent="0.2">
      <c r="A662" s="163">
        <v>886</v>
      </c>
      <c r="B662" s="159" t="s">
        <v>1086</v>
      </c>
      <c r="C662" s="162" t="s">
        <v>892</v>
      </c>
    </row>
    <row r="663" spans="1:3" x14ac:dyDescent="0.2">
      <c r="A663" s="163">
        <v>887</v>
      </c>
      <c r="B663" s="159" t="s">
        <v>1085</v>
      </c>
      <c r="C663" s="162" t="s">
        <v>912</v>
      </c>
    </row>
    <row r="664" spans="1:3" x14ac:dyDescent="0.2">
      <c r="A664" s="163">
        <v>888</v>
      </c>
      <c r="B664" s="159" t="s">
        <v>1086</v>
      </c>
      <c r="C664" s="162" t="s">
        <v>892</v>
      </c>
    </row>
    <row r="665" spans="1:3" x14ac:dyDescent="0.2">
      <c r="A665" s="163">
        <v>889</v>
      </c>
      <c r="B665" s="159" t="s">
        <v>1085</v>
      </c>
      <c r="C665" s="162" t="s">
        <v>912</v>
      </c>
    </row>
    <row r="666" spans="1:3" x14ac:dyDescent="0.2">
      <c r="A666" s="163">
        <v>890</v>
      </c>
      <c r="B666" s="159" t="s">
        <v>1086</v>
      </c>
      <c r="C666" s="162" t="s">
        <v>892</v>
      </c>
    </row>
    <row r="667" spans="1:3" x14ac:dyDescent="0.2">
      <c r="A667" s="163">
        <v>891</v>
      </c>
      <c r="B667" s="159" t="s">
        <v>1086</v>
      </c>
      <c r="C667" s="162" t="s">
        <v>892</v>
      </c>
    </row>
    <row r="668" spans="1:3" x14ac:dyDescent="0.2">
      <c r="A668" s="163">
        <v>892</v>
      </c>
      <c r="B668" s="159" t="s">
        <v>1086</v>
      </c>
      <c r="C668" s="162" t="s">
        <v>892</v>
      </c>
    </row>
    <row r="669" spans="1:3" x14ac:dyDescent="0.2">
      <c r="A669" s="163">
        <v>893</v>
      </c>
      <c r="B669" s="159" t="s">
        <v>1086</v>
      </c>
      <c r="C669" s="162" t="s">
        <v>892</v>
      </c>
    </row>
    <row r="670" spans="1:3" x14ac:dyDescent="0.2">
      <c r="A670" s="163">
        <v>894</v>
      </c>
      <c r="B670" s="159" t="s">
        <v>1043</v>
      </c>
      <c r="C670" s="162" t="s">
        <v>892</v>
      </c>
    </row>
    <row r="671" spans="1:3" x14ac:dyDescent="0.2">
      <c r="A671" s="163">
        <v>895</v>
      </c>
      <c r="B671" s="159" t="s">
        <v>1043</v>
      </c>
      <c r="C671" s="162" t="s">
        <v>892</v>
      </c>
    </row>
    <row r="672" spans="1:3" x14ac:dyDescent="0.2">
      <c r="A672" s="163">
        <v>896</v>
      </c>
      <c r="B672" s="159" t="s">
        <v>1043</v>
      </c>
      <c r="C672" s="162" t="s">
        <v>892</v>
      </c>
    </row>
    <row r="673" spans="1:3" x14ac:dyDescent="0.2">
      <c r="A673" s="163">
        <v>897</v>
      </c>
      <c r="B673" s="159" t="s">
        <v>1086</v>
      </c>
      <c r="C673" s="162" t="s">
        <v>892</v>
      </c>
    </row>
    <row r="674" spans="1:3" x14ac:dyDescent="0.2">
      <c r="A674" s="163">
        <v>898</v>
      </c>
      <c r="B674" s="159" t="s">
        <v>1086</v>
      </c>
      <c r="C674" s="162" t="s">
        <v>892</v>
      </c>
    </row>
    <row r="675" spans="1:3" x14ac:dyDescent="0.2">
      <c r="A675" s="163">
        <v>899</v>
      </c>
      <c r="B675" s="159" t="s">
        <v>1087</v>
      </c>
      <c r="C675" s="162" t="s">
        <v>892</v>
      </c>
    </row>
    <row r="676" spans="1:3" x14ac:dyDescent="0.2">
      <c r="A676" s="163">
        <v>900</v>
      </c>
      <c r="B676" s="159" t="s">
        <v>1087</v>
      </c>
      <c r="C676" s="162" t="s">
        <v>892</v>
      </c>
    </row>
    <row r="677" spans="1:3" x14ac:dyDescent="0.2">
      <c r="A677" s="163">
        <v>901</v>
      </c>
      <c r="B677" s="159" t="s">
        <v>1087</v>
      </c>
      <c r="C677" s="162" t="s">
        <v>892</v>
      </c>
    </row>
    <row r="678" spans="1:3" x14ac:dyDescent="0.2">
      <c r="A678" s="163">
        <v>902</v>
      </c>
      <c r="B678" s="159" t="s">
        <v>1087</v>
      </c>
      <c r="C678" s="162" t="s">
        <v>892</v>
      </c>
    </row>
    <row r="679" spans="1:3" x14ac:dyDescent="0.2">
      <c r="A679" s="163">
        <v>903</v>
      </c>
      <c r="B679" s="159" t="s">
        <v>1087</v>
      </c>
      <c r="C679" s="162" t="s">
        <v>892</v>
      </c>
    </row>
    <row r="680" spans="1:3" x14ac:dyDescent="0.2">
      <c r="A680" s="163">
        <v>904</v>
      </c>
      <c r="B680" s="159" t="s">
        <v>1088</v>
      </c>
      <c r="C680" s="162" t="s">
        <v>892</v>
      </c>
    </row>
    <row r="681" spans="1:3" x14ac:dyDescent="0.2">
      <c r="A681" s="163">
        <v>905</v>
      </c>
      <c r="B681" s="159" t="s">
        <v>1088</v>
      </c>
      <c r="C681" s="162" t="s">
        <v>892</v>
      </c>
    </row>
    <row r="682" spans="1:3" x14ac:dyDescent="0.2">
      <c r="A682" s="163">
        <v>906</v>
      </c>
      <c r="B682" s="159" t="s">
        <v>1088</v>
      </c>
      <c r="C682" s="162" t="s">
        <v>892</v>
      </c>
    </row>
    <row r="683" spans="1:3" x14ac:dyDescent="0.2">
      <c r="A683" s="163">
        <v>907</v>
      </c>
      <c r="B683" s="159" t="s">
        <v>1089</v>
      </c>
      <c r="C683" s="162" t="s">
        <v>892</v>
      </c>
    </row>
    <row r="684" spans="1:3" x14ac:dyDescent="0.2">
      <c r="A684" s="163">
        <v>908</v>
      </c>
      <c r="B684" s="159" t="s">
        <v>1089</v>
      </c>
      <c r="C684" s="162" t="s">
        <v>892</v>
      </c>
    </row>
    <row r="685" spans="1:3" x14ac:dyDescent="0.2">
      <c r="A685" s="163">
        <v>909</v>
      </c>
      <c r="B685" s="159" t="s">
        <v>1089</v>
      </c>
      <c r="C685" s="162" t="s">
        <v>892</v>
      </c>
    </row>
    <row r="686" spans="1:3" x14ac:dyDescent="0.2">
      <c r="A686" s="163">
        <v>910</v>
      </c>
      <c r="B686" s="159" t="s">
        <v>1089</v>
      </c>
      <c r="C686" s="162" t="s">
        <v>892</v>
      </c>
    </row>
    <row r="687" spans="1:3" x14ac:dyDescent="0.2">
      <c r="A687" s="163">
        <v>911</v>
      </c>
      <c r="B687" s="159" t="s">
        <v>1089</v>
      </c>
      <c r="C687" s="162" t="s">
        <v>892</v>
      </c>
    </row>
    <row r="688" spans="1:3" x14ac:dyDescent="0.2">
      <c r="A688" s="163">
        <v>912</v>
      </c>
      <c r="B688" s="159" t="s">
        <v>1089</v>
      </c>
      <c r="C688" s="162" t="s">
        <v>892</v>
      </c>
    </row>
    <row r="689" spans="1:3" x14ac:dyDescent="0.2">
      <c r="A689" s="163">
        <v>913</v>
      </c>
      <c r="B689" s="159" t="s">
        <v>1089</v>
      </c>
      <c r="C689" s="162" t="s">
        <v>892</v>
      </c>
    </row>
    <row r="690" spans="1:3" x14ac:dyDescent="0.2">
      <c r="A690" s="163">
        <v>914</v>
      </c>
      <c r="B690" s="159" t="s">
        <v>1090</v>
      </c>
      <c r="C690" s="162" t="s">
        <v>912</v>
      </c>
    </row>
    <row r="691" spans="1:3" x14ac:dyDescent="0.2">
      <c r="A691" s="163">
        <v>915</v>
      </c>
      <c r="B691" s="159" t="s">
        <v>1043</v>
      </c>
      <c r="C691" s="162" t="s">
        <v>912</v>
      </c>
    </row>
    <row r="692" spans="1:3" x14ac:dyDescent="0.2">
      <c r="A692" s="163">
        <v>916</v>
      </c>
      <c r="B692" s="159" t="s">
        <v>1043</v>
      </c>
      <c r="C692" s="162" t="s">
        <v>912</v>
      </c>
    </row>
    <row r="693" spans="1:3" x14ac:dyDescent="0.2">
      <c r="A693" s="163">
        <v>917</v>
      </c>
      <c r="B693" s="159" t="s">
        <v>1043</v>
      </c>
      <c r="C693" s="162" t="s">
        <v>912</v>
      </c>
    </row>
    <row r="694" spans="1:3" x14ac:dyDescent="0.2">
      <c r="A694" s="163">
        <v>918</v>
      </c>
      <c r="B694" s="159" t="s">
        <v>978</v>
      </c>
      <c r="C694" s="162" t="s">
        <v>912</v>
      </c>
    </row>
    <row r="695" spans="1:3" x14ac:dyDescent="0.2">
      <c r="A695" s="163">
        <v>919</v>
      </c>
      <c r="B695" s="159" t="s">
        <v>1091</v>
      </c>
      <c r="C695" s="162" t="s">
        <v>912</v>
      </c>
    </row>
    <row r="696" spans="1:3" x14ac:dyDescent="0.2">
      <c r="A696" s="163">
        <v>920</v>
      </c>
      <c r="B696" s="159" t="s">
        <v>1091</v>
      </c>
      <c r="C696" s="162" t="s">
        <v>912</v>
      </c>
    </row>
    <row r="697" spans="1:3" x14ac:dyDescent="0.2">
      <c r="A697" s="163">
        <v>922</v>
      </c>
      <c r="B697" s="159" t="s">
        <v>1001</v>
      </c>
      <c r="C697" s="162" t="s">
        <v>912</v>
      </c>
    </row>
    <row r="698" spans="1:3" x14ac:dyDescent="0.2">
      <c r="A698" s="163">
        <v>923</v>
      </c>
      <c r="B698" s="159" t="s">
        <v>1001</v>
      </c>
      <c r="C698" s="162" t="s">
        <v>912</v>
      </c>
    </row>
    <row r="699" spans="1:3" x14ac:dyDescent="0.2">
      <c r="A699" s="163">
        <v>924</v>
      </c>
      <c r="B699" s="159" t="s">
        <v>1001</v>
      </c>
      <c r="C699" s="162" t="s">
        <v>912</v>
      </c>
    </row>
    <row r="700" spans="1:3" x14ac:dyDescent="0.2">
      <c r="A700" s="163">
        <v>925</v>
      </c>
      <c r="B700" s="159" t="s">
        <v>1092</v>
      </c>
      <c r="C700" s="162" t="s">
        <v>1031</v>
      </c>
    </row>
    <row r="701" spans="1:3" x14ac:dyDescent="0.2">
      <c r="A701" s="163">
        <v>926</v>
      </c>
      <c r="B701" s="159" t="s">
        <v>1032</v>
      </c>
      <c r="C701" s="162" t="s">
        <v>1031</v>
      </c>
    </row>
    <row r="702" spans="1:3" x14ac:dyDescent="0.2">
      <c r="A702" s="163">
        <v>927</v>
      </c>
      <c r="B702" s="159" t="s">
        <v>1034</v>
      </c>
      <c r="C702" s="162" t="s">
        <v>1031</v>
      </c>
    </row>
    <row r="703" spans="1:3" x14ac:dyDescent="0.2">
      <c r="A703" s="163">
        <v>928</v>
      </c>
      <c r="B703" s="159" t="s">
        <v>1033</v>
      </c>
      <c r="C703" s="162" t="s">
        <v>1031</v>
      </c>
    </row>
    <row r="704" spans="1:3" x14ac:dyDescent="0.2">
      <c r="A704" s="163">
        <v>929</v>
      </c>
      <c r="B704" s="159" t="s">
        <v>1087</v>
      </c>
      <c r="C704" s="162" t="s">
        <v>892</v>
      </c>
    </row>
    <row r="705" spans="1:3" x14ac:dyDescent="0.2">
      <c r="A705" s="163">
        <v>930</v>
      </c>
      <c r="B705" s="159" t="s">
        <v>1087</v>
      </c>
      <c r="C705" s="162" t="s">
        <v>892</v>
      </c>
    </row>
    <row r="706" spans="1:3" x14ac:dyDescent="0.2">
      <c r="A706" s="163">
        <v>931</v>
      </c>
      <c r="B706" s="159" t="s">
        <v>1087</v>
      </c>
      <c r="C706" s="162" t="s">
        <v>892</v>
      </c>
    </row>
    <row r="707" spans="1:3" x14ac:dyDescent="0.2">
      <c r="A707" s="163">
        <v>932</v>
      </c>
      <c r="B707" s="159" t="s">
        <v>1093</v>
      </c>
      <c r="C707" s="162" t="s">
        <v>912</v>
      </c>
    </row>
    <row r="708" spans="1:3" x14ac:dyDescent="0.2">
      <c r="A708" s="163">
        <v>933</v>
      </c>
      <c r="B708" s="159" t="s">
        <v>1085</v>
      </c>
      <c r="C708" s="162" t="s">
        <v>912</v>
      </c>
    </row>
    <row r="709" spans="1:3" x14ac:dyDescent="0.2">
      <c r="A709" s="163">
        <v>934</v>
      </c>
      <c r="B709" s="159" t="s">
        <v>1086</v>
      </c>
      <c r="C709" s="162" t="s">
        <v>892</v>
      </c>
    </row>
    <row r="710" spans="1:3" x14ac:dyDescent="0.2">
      <c r="A710" s="163">
        <v>935</v>
      </c>
      <c r="B710" s="159" t="s">
        <v>1094</v>
      </c>
      <c r="C710" s="162" t="s">
        <v>912</v>
      </c>
    </row>
    <row r="711" spans="1:3" x14ac:dyDescent="0.2">
      <c r="A711" s="163">
        <v>936</v>
      </c>
      <c r="B711" s="159" t="s">
        <v>1094</v>
      </c>
      <c r="C711" s="162" t="s">
        <v>912</v>
      </c>
    </row>
    <row r="712" spans="1:3" x14ac:dyDescent="0.2">
      <c r="A712" s="163">
        <v>937</v>
      </c>
      <c r="B712" s="159" t="s">
        <v>1094</v>
      </c>
      <c r="C712" s="162" t="s">
        <v>912</v>
      </c>
    </row>
    <row r="713" spans="1:3" x14ac:dyDescent="0.2">
      <c r="A713" s="163">
        <v>938</v>
      </c>
      <c r="B713" s="159" t="s">
        <v>1094</v>
      </c>
      <c r="C713" s="162" t="s">
        <v>912</v>
      </c>
    </row>
    <row r="714" spans="1:3" x14ac:dyDescent="0.2">
      <c r="A714" s="163">
        <v>939</v>
      </c>
      <c r="B714" s="159" t="s">
        <v>1094</v>
      </c>
      <c r="C714" s="162" t="s">
        <v>912</v>
      </c>
    </row>
    <row r="715" spans="1:3" x14ac:dyDescent="0.2">
      <c r="A715" s="163">
        <v>940</v>
      </c>
      <c r="B715" s="159" t="s">
        <v>1095</v>
      </c>
      <c r="C715" s="162" t="s">
        <v>1053</v>
      </c>
    </row>
    <row r="716" spans="1:3" x14ac:dyDescent="0.2">
      <c r="A716" s="163">
        <v>941</v>
      </c>
      <c r="B716" s="159" t="s">
        <v>1096</v>
      </c>
      <c r="C716" s="162" t="s">
        <v>1053</v>
      </c>
    </row>
    <row r="717" spans="1:3" x14ac:dyDescent="0.2">
      <c r="A717" s="163">
        <v>942</v>
      </c>
      <c r="B717" s="159" t="s">
        <v>947</v>
      </c>
      <c r="C717" s="162" t="s">
        <v>912</v>
      </c>
    </row>
    <row r="718" spans="1:3" x14ac:dyDescent="0.2">
      <c r="A718" s="163">
        <v>943</v>
      </c>
      <c r="B718" s="159" t="s">
        <v>938</v>
      </c>
      <c r="C718" s="162" t="s">
        <v>912</v>
      </c>
    </row>
    <row r="719" spans="1:3" x14ac:dyDescent="0.2">
      <c r="A719" s="163">
        <v>944</v>
      </c>
      <c r="B719" s="159" t="s">
        <v>938</v>
      </c>
      <c r="C719" s="162" t="s">
        <v>912</v>
      </c>
    </row>
    <row r="720" spans="1:3" x14ac:dyDescent="0.2">
      <c r="A720" s="163">
        <v>945</v>
      </c>
      <c r="B720" s="159" t="s">
        <v>938</v>
      </c>
      <c r="C720" s="162" t="s">
        <v>912</v>
      </c>
    </row>
    <row r="721" spans="1:3" x14ac:dyDescent="0.2">
      <c r="A721" s="163">
        <v>946</v>
      </c>
      <c r="B721" s="159" t="s">
        <v>938</v>
      </c>
      <c r="C721" s="162" t="s">
        <v>912</v>
      </c>
    </row>
    <row r="722" spans="1:3" x14ac:dyDescent="0.2">
      <c r="A722" s="163">
        <v>947</v>
      </c>
      <c r="B722" s="159" t="s">
        <v>1097</v>
      </c>
      <c r="C722" s="162" t="s">
        <v>912</v>
      </c>
    </row>
    <row r="723" spans="1:3" x14ac:dyDescent="0.2">
      <c r="A723" s="163">
        <v>948</v>
      </c>
      <c r="B723" s="159" t="s">
        <v>1098</v>
      </c>
      <c r="C723" s="162" t="s">
        <v>912</v>
      </c>
    </row>
    <row r="724" spans="1:3" x14ac:dyDescent="0.2">
      <c r="A724" s="163">
        <v>949</v>
      </c>
      <c r="B724" s="159" t="s">
        <v>1099</v>
      </c>
      <c r="C724" s="162" t="s">
        <v>912</v>
      </c>
    </row>
    <row r="725" spans="1:3" x14ac:dyDescent="0.2">
      <c r="A725" s="163">
        <v>950</v>
      </c>
      <c r="B725" s="159" t="s">
        <v>1100</v>
      </c>
      <c r="C725" s="162" t="s">
        <v>892</v>
      </c>
    </row>
    <row r="726" spans="1:3" x14ac:dyDescent="0.2">
      <c r="A726" s="163">
        <v>951</v>
      </c>
      <c r="B726" s="159" t="s">
        <v>1101</v>
      </c>
      <c r="C726" s="162" t="s">
        <v>892</v>
      </c>
    </row>
    <row r="727" spans="1:3" x14ac:dyDescent="0.2">
      <c r="A727" s="163">
        <v>952</v>
      </c>
      <c r="B727" s="159" t="s">
        <v>1102</v>
      </c>
      <c r="C727" s="162" t="s">
        <v>912</v>
      </c>
    </row>
    <row r="728" spans="1:3" x14ac:dyDescent="0.2">
      <c r="A728" s="163">
        <v>953</v>
      </c>
      <c r="B728" s="159" t="s">
        <v>1103</v>
      </c>
      <c r="C728" s="162" t="s">
        <v>912</v>
      </c>
    </row>
    <row r="729" spans="1:3" x14ac:dyDescent="0.2">
      <c r="A729" s="163">
        <v>954</v>
      </c>
      <c r="B729" s="159" t="s">
        <v>1104</v>
      </c>
      <c r="C729" s="162" t="s">
        <v>912</v>
      </c>
    </row>
    <row r="730" spans="1:3" x14ac:dyDescent="0.2">
      <c r="A730" s="163">
        <v>955</v>
      </c>
      <c r="B730" s="159" t="s">
        <v>1105</v>
      </c>
      <c r="C730" s="162" t="s">
        <v>912</v>
      </c>
    </row>
    <row r="731" spans="1:3" x14ac:dyDescent="0.2">
      <c r="A731" s="163">
        <v>956</v>
      </c>
      <c r="B731" s="159" t="s">
        <v>1106</v>
      </c>
      <c r="C731" s="162" t="s">
        <v>912</v>
      </c>
    </row>
    <row r="732" spans="1:3" x14ac:dyDescent="0.2">
      <c r="A732" s="163">
        <v>957</v>
      </c>
      <c r="B732" s="159" t="s">
        <v>1107</v>
      </c>
      <c r="C732" s="162" t="s">
        <v>912</v>
      </c>
    </row>
    <row r="733" spans="1:3" x14ac:dyDescent="0.2">
      <c r="A733" s="163">
        <v>958</v>
      </c>
      <c r="B733" s="159" t="s">
        <v>1108</v>
      </c>
      <c r="C733" s="162" t="s">
        <v>912</v>
      </c>
    </row>
    <row r="734" spans="1:3" x14ac:dyDescent="0.2">
      <c r="A734" s="163">
        <v>959</v>
      </c>
      <c r="B734" s="159" t="s">
        <v>1109</v>
      </c>
      <c r="C734" s="162" t="s">
        <v>912</v>
      </c>
    </row>
    <row r="735" spans="1:3" x14ac:dyDescent="0.2">
      <c r="A735" s="163">
        <v>960</v>
      </c>
      <c r="B735" s="159" t="s">
        <v>1110</v>
      </c>
      <c r="C735" s="162" t="s">
        <v>912</v>
      </c>
    </row>
    <row r="736" spans="1:3" x14ac:dyDescent="0.2">
      <c r="A736" s="163">
        <v>961</v>
      </c>
      <c r="B736" s="159" t="s">
        <v>1111</v>
      </c>
      <c r="C736" s="162" t="s">
        <v>912</v>
      </c>
    </row>
    <row r="737" spans="1:3" x14ac:dyDescent="0.2">
      <c r="A737" s="163">
        <v>962</v>
      </c>
      <c r="B737" s="159" t="s">
        <v>1112</v>
      </c>
      <c r="C737" s="162" t="s">
        <v>912</v>
      </c>
    </row>
    <row r="738" spans="1:3" x14ac:dyDescent="0.2">
      <c r="A738" s="163">
        <v>963</v>
      </c>
      <c r="B738" s="159" t="s">
        <v>1113</v>
      </c>
      <c r="C738" s="162" t="s">
        <v>912</v>
      </c>
    </row>
    <row r="739" spans="1:3" x14ac:dyDescent="0.2">
      <c r="A739" s="163">
        <v>964</v>
      </c>
      <c r="B739" s="159" t="s">
        <v>1114</v>
      </c>
      <c r="C739" s="162" t="s">
        <v>912</v>
      </c>
    </row>
    <row r="740" spans="1:3" x14ac:dyDescent="0.2">
      <c r="A740" s="163">
        <v>965</v>
      </c>
      <c r="B740" s="159" t="s">
        <v>1115</v>
      </c>
      <c r="C740" s="162" t="s">
        <v>912</v>
      </c>
    </row>
    <row r="741" spans="1:3" x14ac:dyDescent="0.2">
      <c r="A741" s="163">
        <v>966</v>
      </c>
      <c r="B741" s="159" t="s">
        <v>958</v>
      </c>
      <c r="C741" s="162" t="s">
        <v>892</v>
      </c>
    </row>
    <row r="742" spans="1:3" x14ac:dyDescent="0.2">
      <c r="A742" s="163">
        <v>967</v>
      </c>
      <c r="B742" s="159" t="s">
        <v>970</v>
      </c>
      <c r="C742" s="162" t="s">
        <v>912</v>
      </c>
    </row>
    <row r="743" spans="1:3" x14ac:dyDescent="0.2">
      <c r="A743" s="163">
        <v>968</v>
      </c>
      <c r="B743" s="159" t="s">
        <v>970</v>
      </c>
      <c r="C743" s="162" t="s">
        <v>912</v>
      </c>
    </row>
    <row r="744" spans="1:3" x14ac:dyDescent="0.2">
      <c r="A744" s="163">
        <v>969</v>
      </c>
      <c r="B744" s="159" t="s">
        <v>1115</v>
      </c>
      <c r="C744" s="162" t="s">
        <v>912</v>
      </c>
    </row>
    <row r="745" spans="1:3" x14ac:dyDescent="0.2">
      <c r="A745" s="163">
        <v>970</v>
      </c>
      <c r="B745" s="159" t="s">
        <v>926</v>
      </c>
      <c r="C745" s="162" t="s">
        <v>912</v>
      </c>
    </row>
    <row r="746" spans="1:3" x14ac:dyDescent="0.2">
      <c r="A746" s="163">
        <v>971</v>
      </c>
      <c r="B746" s="159" t="s">
        <v>1116</v>
      </c>
      <c r="C746" s="162" t="s">
        <v>912</v>
      </c>
    </row>
    <row r="747" spans="1:3" x14ac:dyDescent="0.2">
      <c r="A747" s="163">
        <v>972</v>
      </c>
      <c r="B747" s="159" t="s">
        <v>1117</v>
      </c>
      <c r="C747" s="162" t="s">
        <v>912</v>
      </c>
    </row>
    <row r="748" spans="1:3" x14ac:dyDescent="0.2">
      <c r="A748" s="163">
        <v>973</v>
      </c>
      <c r="B748" s="159" t="s">
        <v>968</v>
      </c>
      <c r="C748" s="162" t="s">
        <v>912</v>
      </c>
    </row>
    <row r="749" spans="1:3" x14ac:dyDescent="0.2">
      <c r="A749" s="163">
        <v>974</v>
      </c>
      <c r="B749" s="159" t="s">
        <v>994</v>
      </c>
      <c r="C749" s="162" t="s">
        <v>912</v>
      </c>
    </row>
    <row r="750" spans="1:3" x14ac:dyDescent="0.2">
      <c r="A750" s="163">
        <v>975</v>
      </c>
      <c r="B750" s="159" t="s">
        <v>1118</v>
      </c>
      <c r="C750" s="162" t="s">
        <v>912</v>
      </c>
    </row>
    <row r="751" spans="1:3" x14ac:dyDescent="0.2">
      <c r="A751" s="163">
        <v>976</v>
      </c>
      <c r="B751" s="159" t="s">
        <v>1119</v>
      </c>
      <c r="C751" s="162" t="s">
        <v>912</v>
      </c>
    </row>
    <row r="752" spans="1:3" x14ac:dyDescent="0.2">
      <c r="A752" s="163">
        <v>978</v>
      </c>
      <c r="B752" s="159" t="s">
        <v>952</v>
      </c>
      <c r="C752" s="162" t="s">
        <v>892</v>
      </c>
    </row>
    <row r="753" spans="1:3" x14ac:dyDescent="0.2">
      <c r="A753" s="163">
        <v>979</v>
      </c>
      <c r="B753" s="159" t="s">
        <v>991</v>
      </c>
      <c r="C753" s="162" t="s">
        <v>892</v>
      </c>
    </row>
    <row r="754" spans="1:3" x14ac:dyDescent="0.2">
      <c r="A754" s="163">
        <v>980</v>
      </c>
      <c r="B754" s="159" t="s">
        <v>1120</v>
      </c>
      <c r="C754" s="162" t="s">
        <v>912</v>
      </c>
    </row>
    <row r="755" spans="1:3" x14ac:dyDescent="0.2">
      <c r="A755" s="163">
        <v>981</v>
      </c>
      <c r="B755" s="159" t="s">
        <v>1121</v>
      </c>
      <c r="C755" s="162" t="s">
        <v>892</v>
      </c>
    </row>
    <row r="756" spans="1:3" x14ac:dyDescent="0.2">
      <c r="A756" s="163">
        <v>982</v>
      </c>
      <c r="B756" s="159" t="s">
        <v>1122</v>
      </c>
      <c r="C756" s="162" t="s">
        <v>912</v>
      </c>
    </row>
    <row r="757" spans="1:3" x14ac:dyDescent="0.2">
      <c r="A757" s="163">
        <v>983</v>
      </c>
      <c r="B757" s="159" t="s">
        <v>1123</v>
      </c>
      <c r="C757" s="162" t="s">
        <v>912</v>
      </c>
    </row>
    <row r="758" spans="1:3" x14ac:dyDescent="0.2">
      <c r="A758" s="163">
        <v>984</v>
      </c>
      <c r="B758" s="159" t="s">
        <v>1124</v>
      </c>
      <c r="C758" s="162" t="s">
        <v>912</v>
      </c>
    </row>
    <row r="759" spans="1:3" x14ac:dyDescent="0.2">
      <c r="A759" s="163">
        <v>985</v>
      </c>
      <c r="B759" s="159" t="s">
        <v>1125</v>
      </c>
      <c r="C759" s="162" t="s">
        <v>912</v>
      </c>
    </row>
    <row r="760" spans="1:3" x14ac:dyDescent="0.2">
      <c r="A760" s="163">
        <v>989</v>
      </c>
      <c r="B760" s="159" t="s">
        <v>1007</v>
      </c>
      <c r="C760" s="162" t="s">
        <v>912</v>
      </c>
    </row>
    <row r="761" spans="1:3" x14ac:dyDescent="0.2">
      <c r="A761" s="163">
        <v>990</v>
      </c>
      <c r="B761" s="159" t="s">
        <v>1008</v>
      </c>
      <c r="C761" s="162" t="s">
        <v>892</v>
      </c>
    </row>
    <row r="762" spans="1:3" x14ac:dyDescent="0.2">
      <c r="A762" s="163">
        <v>991</v>
      </c>
      <c r="B762" s="159" t="s">
        <v>958</v>
      </c>
      <c r="C762" s="162" t="s">
        <v>892</v>
      </c>
    </row>
    <row r="763" spans="1:3" x14ac:dyDescent="0.2">
      <c r="A763" s="163">
        <v>996</v>
      </c>
      <c r="B763" s="159" t="s">
        <v>1038</v>
      </c>
      <c r="C763" s="162" t="s">
        <v>912</v>
      </c>
    </row>
    <row r="764" spans="1:3" x14ac:dyDescent="0.2">
      <c r="A764" s="163">
        <v>997</v>
      </c>
      <c r="B764" s="159" t="s">
        <v>1126</v>
      </c>
      <c r="C764" s="162" t="s">
        <v>912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G2" sqref="G2"/>
    </sheetView>
  </sheetViews>
  <sheetFormatPr defaultRowHeight="12.75" x14ac:dyDescent="0.2"/>
  <cols>
    <col min="1" max="1" width="32.28515625" bestFit="1" customWidth="1"/>
    <col min="2" max="2" width="14.7109375" customWidth="1"/>
    <col min="3" max="3" width="5.42578125" bestFit="1" customWidth="1"/>
    <col min="4" max="6" width="16.28515625" bestFit="1" customWidth="1"/>
    <col min="7" max="7" width="16" customWidth="1"/>
  </cols>
  <sheetData>
    <row r="1" spans="1:11" x14ac:dyDescent="0.2">
      <c r="A1" s="156" t="s">
        <v>37</v>
      </c>
      <c r="B1" s="156"/>
    </row>
    <row r="2" spans="1:11" ht="36.75" customHeight="1" x14ac:dyDescent="0.2">
      <c r="A2" s="239" t="str">
        <f>Overview!B4&amp; " - Effective from "&amp;Overview!C4&amp;" - "&amp;Overview!E4&amp;" Residual Charging Bands"</f>
        <v>Fulcrum Electricity Assets Ltd - GSP_P - Effective from 2027/28 - Final  Residual Charging Bands</v>
      </c>
      <c r="B2" s="240"/>
      <c r="C2" s="240"/>
      <c r="D2" s="240"/>
      <c r="E2" s="240"/>
      <c r="F2" s="241"/>
    </row>
    <row r="4" spans="1:11" ht="56.65" customHeight="1" x14ac:dyDescent="0.2">
      <c r="A4" s="177" t="s">
        <v>1127</v>
      </c>
      <c r="B4" s="177" t="s">
        <v>1128</v>
      </c>
      <c r="C4" s="177" t="s">
        <v>1129</v>
      </c>
      <c r="D4" s="177" t="s">
        <v>1130</v>
      </c>
      <c r="E4" s="177" t="s">
        <v>1131</v>
      </c>
      <c r="F4" s="19" t="s">
        <v>1132</v>
      </c>
    </row>
    <row r="5" spans="1:11" ht="23.25" customHeight="1" x14ac:dyDescent="0.2">
      <c r="A5" s="178" t="s">
        <v>1133</v>
      </c>
      <c r="B5" s="179" t="s">
        <v>1134</v>
      </c>
      <c r="C5" s="179" t="s">
        <v>133</v>
      </c>
      <c r="D5" s="184" t="s">
        <v>133</v>
      </c>
      <c r="E5" s="184" t="s">
        <v>133</v>
      </c>
      <c r="F5" s="183">
        <v>-9.4571048835073626</v>
      </c>
    </row>
    <row r="6" spans="1:11" ht="14.25" customHeight="1" x14ac:dyDescent="0.2">
      <c r="A6" s="282" t="s">
        <v>1135</v>
      </c>
      <c r="B6" s="179">
        <v>1</v>
      </c>
      <c r="C6" s="179" t="s">
        <v>1136</v>
      </c>
      <c r="D6" s="185">
        <v>0</v>
      </c>
      <c r="E6" s="185">
        <v>3986</v>
      </c>
      <c r="F6" s="183">
        <v>-3.8679016252874794</v>
      </c>
    </row>
    <row r="7" spans="1:11" ht="15" x14ac:dyDescent="0.2">
      <c r="A7" s="283"/>
      <c r="B7" s="179">
        <v>2</v>
      </c>
      <c r="C7" s="179" t="s">
        <v>1136</v>
      </c>
      <c r="D7" s="185">
        <v>3986</v>
      </c>
      <c r="E7" s="185">
        <v>13677</v>
      </c>
      <c r="F7" s="183">
        <v>-19.923985538509537</v>
      </c>
    </row>
    <row r="8" spans="1:11" ht="15" x14ac:dyDescent="0.2">
      <c r="A8" s="283"/>
      <c r="B8" s="179">
        <v>3</v>
      </c>
      <c r="C8" s="179" t="s">
        <v>1136</v>
      </c>
      <c r="D8" s="185">
        <v>13677</v>
      </c>
      <c r="E8" s="185">
        <v>27543</v>
      </c>
      <c r="F8" s="183">
        <v>-45.31981649639016</v>
      </c>
    </row>
    <row r="9" spans="1:11" ht="15" x14ac:dyDescent="0.2">
      <c r="A9" s="284"/>
      <c r="B9" s="179">
        <v>4</v>
      </c>
      <c r="C9" s="179" t="s">
        <v>1136</v>
      </c>
      <c r="D9" s="185">
        <v>27543</v>
      </c>
      <c r="E9" s="185" t="s">
        <v>1137</v>
      </c>
      <c r="F9" s="183">
        <v>-138.26730275089571</v>
      </c>
    </row>
    <row r="10" spans="1:11" ht="15" x14ac:dyDescent="0.2">
      <c r="A10" s="282" t="s">
        <v>1138</v>
      </c>
      <c r="B10" s="179">
        <v>1</v>
      </c>
      <c r="C10" s="179" t="s">
        <v>1139</v>
      </c>
      <c r="D10" s="185">
        <v>0</v>
      </c>
      <c r="E10" s="185">
        <v>90</v>
      </c>
      <c r="F10" s="183">
        <v>-224.63475257177325</v>
      </c>
    </row>
    <row r="11" spans="1:11" ht="15" x14ac:dyDescent="0.2">
      <c r="A11" s="283"/>
      <c r="B11" s="179">
        <v>2</v>
      </c>
      <c r="C11" s="179" t="s">
        <v>1139</v>
      </c>
      <c r="D11" s="185">
        <v>90</v>
      </c>
      <c r="E11" s="185">
        <v>150</v>
      </c>
      <c r="F11" s="183">
        <v>-398.0410724802793</v>
      </c>
    </row>
    <row r="12" spans="1:11" ht="15" x14ac:dyDescent="0.2">
      <c r="A12" s="283"/>
      <c r="B12" s="179">
        <v>3</v>
      </c>
      <c r="C12" s="179" t="s">
        <v>1139</v>
      </c>
      <c r="D12" s="185">
        <v>150</v>
      </c>
      <c r="E12" s="185">
        <v>250</v>
      </c>
      <c r="F12" s="183">
        <v>-639.78324221625985</v>
      </c>
    </row>
    <row r="13" spans="1:11" ht="15" x14ac:dyDescent="0.2">
      <c r="A13" s="284"/>
      <c r="B13" s="179">
        <v>4</v>
      </c>
      <c r="C13" s="179" t="s">
        <v>1139</v>
      </c>
      <c r="D13" s="185">
        <v>250</v>
      </c>
      <c r="E13" s="185" t="s">
        <v>1137</v>
      </c>
      <c r="F13" s="183">
        <v>-1576.1582929653305</v>
      </c>
    </row>
    <row r="14" spans="1:11" ht="15" x14ac:dyDescent="0.2">
      <c r="A14" s="282" t="s">
        <v>1140</v>
      </c>
      <c r="B14" s="179">
        <v>1</v>
      </c>
      <c r="C14" s="179" t="s">
        <v>1139</v>
      </c>
      <c r="D14" s="185">
        <v>0</v>
      </c>
      <c r="E14" s="185">
        <v>500</v>
      </c>
      <c r="F14" s="183">
        <v>-962.84123246513025</v>
      </c>
      <c r="H14" s="202"/>
      <c r="I14" s="202"/>
      <c r="J14" s="202"/>
      <c r="K14" s="202"/>
    </row>
    <row r="15" spans="1:11" ht="15" x14ac:dyDescent="0.2">
      <c r="A15" s="283"/>
      <c r="B15" s="179">
        <v>2</v>
      </c>
      <c r="C15" s="179" t="s">
        <v>1139</v>
      </c>
      <c r="D15" s="185">
        <v>500</v>
      </c>
      <c r="E15" s="185">
        <v>1100</v>
      </c>
      <c r="F15" s="183">
        <v>-3861.1063740426234</v>
      </c>
    </row>
    <row r="16" spans="1:11" ht="15" x14ac:dyDescent="0.2">
      <c r="A16" s="283"/>
      <c r="B16" s="179">
        <v>3</v>
      </c>
      <c r="C16" s="179" t="s">
        <v>1139</v>
      </c>
      <c r="D16" s="185">
        <v>1100</v>
      </c>
      <c r="E16" s="185">
        <v>2000</v>
      </c>
      <c r="F16" s="183">
        <v>-7518.3778554519922</v>
      </c>
    </row>
    <row r="17" spans="1:11" ht="15" x14ac:dyDescent="0.2">
      <c r="A17" s="284"/>
      <c r="B17" s="179">
        <v>4</v>
      </c>
      <c r="C17" s="179" t="s">
        <v>1139</v>
      </c>
      <c r="D17" s="185">
        <v>2000</v>
      </c>
      <c r="E17" s="185" t="s">
        <v>1137</v>
      </c>
      <c r="F17" s="183">
        <v>-13913.138365857532</v>
      </c>
    </row>
    <row r="18" spans="1:11" ht="15" x14ac:dyDescent="0.2">
      <c r="A18" s="285" t="s">
        <v>1141</v>
      </c>
      <c r="B18" s="179">
        <v>1</v>
      </c>
      <c r="C18" s="179" t="s">
        <v>1139</v>
      </c>
      <c r="D18" s="185">
        <v>0</v>
      </c>
      <c r="E18" s="185">
        <v>3500</v>
      </c>
      <c r="F18" s="183">
        <v>1657.8003915911045</v>
      </c>
      <c r="H18" s="202"/>
      <c r="I18" s="202"/>
      <c r="J18" s="202"/>
      <c r="K18" s="202"/>
    </row>
    <row r="19" spans="1:11" ht="15" x14ac:dyDescent="0.2">
      <c r="A19" s="286"/>
      <c r="B19" s="179">
        <v>2</v>
      </c>
      <c r="C19" s="179" t="s">
        <v>1139</v>
      </c>
      <c r="D19" s="185">
        <v>3500</v>
      </c>
      <c r="E19" s="185">
        <v>11000</v>
      </c>
      <c r="F19" s="183">
        <v>14938.359405687996</v>
      </c>
    </row>
    <row r="20" spans="1:11" ht="15" x14ac:dyDescent="0.2">
      <c r="A20" s="286"/>
      <c r="B20" s="179">
        <v>3</v>
      </c>
      <c r="C20" s="179" t="s">
        <v>1139</v>
      </c>
      <c r="D20" s="185">
        <v>11000</v>
      </c>
      <c r="E20" s="185">
        <v>20000</v>
      </c>
      <c r="F20" s="183">
        <v>30652.667559191414</v>
      </c>
    </row>
    <row r="21" spans="1:11" ht="15" x14ac:dyDescent="0.2">
      <c r="A21" s="287"/>
      <c r="B21" s="179">
        <v>4</v>
      </c>
      <c r="C21" s="179" t="s">
        <v>1139</v>
      </c>
      <c r="D21" s="185">
        <v>20000</v>
      </c>
      <c r="E21" s="185" t="s">
        <v>1137</v>
      </c>
      <c r="F21" s="183">
        <v>35532.7238606561</v>
      </c>
    </row>
    <row r="22" spans="1:11" x14ac:dyDescent="0.2">
      <c r="A22" t="s">
        <v>1142</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2.75" x14ac:dyDescent="0.2"/>
  <cols>
    <col min="1" max="1" width="41.28515625" customWidth="1"/>
    <col min="2" max="2" width="26.7109375" customWidth="1"/>
    <col min="3" max="3" width="0.28515625" customWidth="1"/>
    <col min="4" max="4" width="9.28515625" hidden="1" customWidth="1"/>
    <col min="5" max="5" width="0.7109375" hidden="1" customWidth="1"/>
    <col min="6" max="6" width="9.28515625" hidden="1" customWidth="1"/>
  </cols>
  <sheetData>
    <row r="1" spans="1:6" x14ac:dyDescent="0.2">
      <c r="A1" s="156" t="s">
        <v>37</v>
      </c>
    </row>
    <row r="2" spans="1:6" ht="40.5" customHeight="1" x14ac:dyDescent="0.2">
      <c r="A2" s="221" t="str">
        <f>Overview!C4&amp;" - Effective from "&amp;Overview!D4&amp;" - "&amp;Overview!F4&amp;" TNUoS Mapping"</f>
        <v>2027/28 - Effective from 1 April 2027 -  TNUoS Mapping</v>
      </c>
      <c r="B2" s="221"/>
      <c r="C2" s="221"/>
      <c r="D2" s="221"/>
      <c r="E2" s="221"/>
      <c r="F2" s="221"/>
    </row>
    <row r="3" spans="1:6" x14ac:dyDescent="0.2">
      <c r="A3" s="177" t="s">
        <v>1143</v>
      </c>
      <c r="B3" s="177" t="s">
        <v>1144</v>
      </c>
      <c r="C3" s="186"/>
      <c r="D3" s="186"/>
      <c r="E3" s="186"/>
      <c r="F3" s="186"/>
    </row>
    <row r="4" spans="1:6" x14ac:dyDescent="0.2">
      <c r="A4" s="187" t="s">
        <v>72</v>
      </c>
      <c r="B4" s="187" t="s">
        <v>1145</v>
      </c>
      <c r="C4" s="186"/>
      <c r="D4" s="186"/>
      <c r="E4" s="186"/>
      <c r="F4" s="186"/>
    </row>
    <row r="5" spans="1:6" x14ac:dyDescent="0.2">
      <c r="A5" s="188" t="s">
        <v>74</v>
      </c>
      <c r="B5" s="188" t="s">
        <v>1146</v>
      </c>
      <c r="C5" s="186"/>
      <c r="D5" s="186"/>
      <c r="E5" s="186"/>
      <c r="F5" s="186"/>
    </row>
    <row r="6" spans="1:6" x14ac:dyDescent="0.2">
      <c r="A6" s="188" t="s">
        <v>76</v>
      </c>
      <c r="B6" s="188" t="str">
        <f>$B$5</f>
        <v>n/a (Non-Final Demand Site)</v>
      </c>
      <c r="C6" s="186"/>
      <c r="D6" s="186"/>
      <c r="E6" s="186"/>
      <c r="F6" s="186"/>
    </row>
    <row r="7" spans="1:6" x14ac:dyDescent="0.2">
      <c r="A7" s="187" t="s">
        <v>79</v>
      </c>
      <c r="B7" s="187" t="s">
        <v>1147</v>
      </c>
      <c r="C7" s="186"/>
      <c r="D7" s="186"/>
      <c r="E7" s="186"/>
      <c r="F7" s="186"/>
    </row>
    <row r="8" spans="1:6" x14ac:dyDescent="0.2">
      <c r="A8" s="187" t="s">
        <v>81</v>
      </c>
      <c r="B8" s="187" t="s">
        <v>1148</v>
      </c>
      <c r="C8" s="186"/>
      <c r="D8" s="186"/>
      <c r="E8" s="186"/>
      <c r="F8" s="186"/>
    </row>
    <row r="9" spans="1:6" x14ac:dyDescent="0.2">
      <c r="A9" s="187" t="s">
        <v>83</v>
      </c>
      <c r="B9" s="187" t="s">
        <v>1149</v>
      </c>
      <c r="C9" s="186"/>
      <c r="D9" s="186"/>
      <c r="E9" s="186"/>
      <c r="F9" s="186"/>
    </row>
    <row r="10" spans="1:6" x14ac:dyDescent="0.2">
      <c r="A10" s="187" t="s">
        <v>85</v>
      </c>
      <c r="B10" s="187" t="s">
        <v>1150</v>
      </c>
      <c r="C10" s="186"/>
      <c r="D10" s="186"/>
      <c r="E10" s="186"/>
      <c r="F10" s="186"/>
    </row>
    <row r="11" spans="1:6" x14ac:dyDescent="0.2">
      <c r="A11" s="188" t="s">
        <v>87</v>
      </c>
      <c r="B11" s="188" t="str">
        <f t="shared" ref="B11:B12" si="0">$B$5</f>
        <v>n/a (Non-Final Demand Site)</v>
      </c>
      <c r="C11" s="186"/>
      <c r="D11" s="186"/>
      <c r="E11" s="186"/>
      <c r="F11" s="186"/>
    </row>
    <row r="12" spans="1:6" x14ac:dyDescent="0.2">
      <c r="A12" s="188" t="s">
        <v>89</v>
      </c>
      <c r="B12" s="188" t="str">
        <f t="shared" si="0"/>
        <v>n/a (Non-Final Demand Site)</v>
      </c>
      <c r="C12" s="186"/>
      <c r="D12" s="186"/>
      <c r="E12" s="186"/>
      <c r="F12" s="186"/>
    </row>
    <row r="13" spans="1:6" x14ac:dyDescent="0.2">
      <c r="A13" s="187" t="s">
        <v>90</v>
      </c>
      <c r="B13" s="187" t="s">
        <v>1151</v>
      </c>
      <c r="C13" s="186"/>
      <c r="D13" s="186"/>
      <c r="E13" s="186"/>
      <c r="F13" s="186"/>
    </row>
    <row r="14" spans="1:6" x14ac:dyDescent="0.2">
      <c r="A14" s="187" t="s">
        <v>91</v>
      </c>
      <c r="B14" s="187" t="s">
        <v>1152</v>
      </c>
      <c r="C14" s="186"/>
      <c r="D14" s="186"/>
      <c r="E14" s="186"/>
      <c r="F14" s="186"/>
    </row>
    <row r="15" spans="1:6" x14ac:dyDescent="0.2">
      <c r="A15" s="187" t="s">
        <v>92</v>
      </c>
      <c r="B15" s="187" t="s">
        <v>1153</v>
      </c>
      <c r="C15" s="186"/>
      <c r="D15" s="186"/>
      <c r="E15" s="186"/>
      <c r="F15" s="186"/>
    </row>
    <row r="16" spans="1:6" x14ac:dyDescent="0.2">
      <c r="A16" s="187" t="s">
        <v>93</v>
      </c>
      <c r="B16" s="187" t="s">
        <v>1154</v>
      </c>
      <c r="C16" s="186"/>
      <c r="D16" s="186"/>
      <c r="E16" s="186"/>
      <c r="F16" s="186"/>
    </row>
    <row r="17" spans="1:6" x14ac:dyDescent="0.2">
      <c r="A17" s="188" t="s">
        <v>94</v>
      </c>
      <c r="B17" s="188" t="str">
        <f>$B$5</f>
        <v>n/a (Non-Final Demand Site)</v>
      </c>
      <c r="C17" s="186"/>
      <c r="D17" s="186"/>
      <c r="E17" s="186"/>
      <c r="F17" s="186"/>
    </row>
    <row r="18" spans="1:6" x14ac:dyDescent="0.2">
      <c r="A18" s="187" t="s">
        <v>95</v>
      </c>
      <c r="B18" s="187" t="s">
        <v>1151</v>
      </c>
      <c r="C18" s="186"/>
      <c r="D18" s="186"/>
      <c r="E18" s="186"/>
      <c r="F18" s="186"/>
    </row>
    <row r="19" spans="1:6" x14ac:dyDescent="0.2">
      <c r="A19" s="187" t="s">
        <v>96</v>
      </c>
      <c r="B19" s="187" t="s">
        <v>1152</v>
      </c>
      <c r="C19" s="186"/>
      <c r="D19" s="186"/>
      <c r="E19" s="186"/>
      <c r="F19" s="186"/>
    </row>
    <row r="20" spans="1:6" x14ac:dyDescent="0.2">
      <c r="A20" s="187" t="s">
        <v>97</v>
      </c>
      <c r="B20" s="187" t="s">
        <v>1153</v>
      </c>
      <c r="C20" s="186"/>
      <c r="D20" s="186"/>
      <c r="E20" s="186"/>
      <c r="F20" s="186"/>
    </row>
    <row r="21" spans="1:6" x14ac:dyDescent="0.2">
      <c r="A21" s="187" t="s">
        <v>98</v>
      </c>
      <c r="B21" s="187" t="s">
        <v>1154</v>
      </c>
      <c r="C21" s="186"/>
      <c r="D21" s="186"/>
      <c r="E21" s="186"/>
      <c r="F21" s="186"/>
    </row>
    <row r="22" spans="1:6" x14ac:dyDescent="0.2">
      <c r="A22" s="188" t="s">
        <v>99</v>
      </c>
      <c r="B22" s="188" t="str">
        <f>$B$5</f>
        <v>n/a (Non-Final Demand Site)</v>
      </c>
      <c r="C22" s="186"/>
      <c r="D22" s="186"/>
      <c r="E22" s="186"/>
      <c r="F22" s="186"/>
    </row>
    <row r="23" spans="1:6" x14ac:dyDescent="0.2">
      <c r="A23" s="187" t="s">
        <v>100</v>
      </c>
      <c r="B23" s="187" t="s">
        <v>1155</v>
      </c>
      <c r="C23" s="186"/>
      <c r="D23" s="186"/>
      <c r="E23" s="186"/>
      <c r="F23" s="186"/>
    </row>
    <row r="24" spans="1:6" x14ac:dyDescent="0.2">
      <c r="A24" s="187" t="s">
        <v>101</v>
      </c>
      <c r="B24" s="187" t="s">
        <v>1156</v>
      </c>
      <c r="C24" s="186"/>
      <c r="D24" s="186"/>
      <c r="E24" s="186"/>
      <c r="F24" s="186"/>
    </row>
    <row r="25" spans="1:6" x14ac:dyDescent="0.2">
      <c r="A25" s="187" t="s">
        <v>102</v>
      </c>
      <c r="B25" s="187" t="s">
        <v>1157</v>
      </c>
      <c r="C25" s="186"/>
      <c r="D25" s="186"/>
      <c r="E25" s="186"/>
      <c r="F25" s="186"/>
    </row>
    <row r="26" spans="1:6" x14ac:dyDescent="0.2">
      <c r="A26" s="187" t="s">
        <v>103</v>
      </c>
      <c r="B26" s="187" t="s">
        <v>1158</v>
      </c>
      <c r="C26" s="186"/>
      <c r="D26" s="186"/>
      <c r="E26" s="186"/>
      <c r="F26" s="186"/>
    </row>
    <row r="27" spans="1:6" x14ac:dyDescent="0.2">
      <c r="A27" s="188" t="s">
        <v>104</v>
      </c>
      <c r="B27" s="188" t="s">
        <v>1159</v>
      </c>
      <c r="C27" s="186"/>
      <c r="D27" s="186"/>
      <c r="E27" s="186"/>
      <c r="F27" s="186"/>
    </row>
    <row r="28" spans="1:6" x14ac:dyDescent="0.2">
      <c r="A28" s="188" t="s">
        <v>106</v>
      </c>
      <c r="B28" s="188" t="str">
        <f t="shared" ref="B28:B36" si="1">$B$5</f>
        <v>n/a (Non-Final Demand Site)</v>
      </c>
      <c r="C28" s="186"/>
      <c r="D28" s="186"/>
      <c r="E28" s="186"/>
      <c r="F28" s="186"/>
    </row>
    <row r="29" spans="1:6" x14ac:dyDescent="0.2">
      <c r="A29" s="188" t="s">
        <v>108</v>
      </c>
      <c r="B29" s="188" t="str">
        <f t="shared" si="1"/>
        <v>n/a (Non-Final Demand Site)</v>
      </c>
      <c r="C29" s="186"/>
      <c r="D29" s="186"/>
      <c r="E29" s="186"/>
      <c r="F29" s="186"/>
    </row>
    <row r="30" spans="1:6" x14ac:dyDescent="0.2">
      <c r="A30" s="188" t="s">
        <v>109</v>
      </c>
      <c r="B30" s="188" t="str">
        <f t="shared" si="1"/>
        <v>n/a (Non-Final Demand Site)</v>
      </c>
      <c r="C30" s="186"/>
      <c r="D30" s="186"/>
      <c r="E30" s="186"/>
      <c r="F30" s="186"/>
    </row>
    <row r="31" spans="1:6" x14ac:dyDescent="0.2">
      <c r="A31" s="188" t="s">
        <v>110</v>
      </c>
      <c r="B31" s="188" t="str">
        <f t="shared" si="1"/>
        <v>n/a (Non-Final Demand Site)</v>
      </c>
      <c r="C31" s="186"/>
      <c r="D31" s="186"/>
      <c r="E31" s="186"/>
      <c r="F31" s="186"/>
    </row>
    <row r="32" spans="1:6" x14ac:dyDescent="0.2">
      <c r="A32" s="188" t="s">
        <v>111</v>
      </c>
      <c r="B32" s="188" t="str">
        <f t="shared" si="1"/>
        <v>n/a (Non-Final Demand Site)</v>
      </c>
      <c r="C32" s="186"/>
      <c r="D32" s="186"/>
      <c r="E32" s="186"/>
      <c r="F32" s="186"/>
    </row>
    <row r="33" spans="1:6" x14ac:dyDescent="0.2">
      <c r="A33" s="188" t="s">
        <v>112</v>
      </c>
      <c r="B33" s="188" t="str">
        <f t="shared" si="1"/>
        <v>n/a (Non-Final Demand Site)</v>
      </c>
      <c r="C33" s="186"/>
      <c r="D33" s="186"/>
      <c r="E33" s="186"/>
      <c r="F33" s="186"/>
    </row>
    <row r="34" spans="1:6" x14ac:dyDescent="0.2">
      <c r="A34" s="188" t="s">
        <v>113</v>
      </c>
      <c r="B34" s="188" t="str">
        <f t="shared" si="1"/>
        <v>n/a (Non-Final Demand Site)</v>
      </c>
      <c r="C34" s="186"/>
      <c r="D34" s="186"/>
      <c r="E34" s="186"/>
      <c r="F34" s="186"/>
    </row>
    <row r="35" spans="1:6" x14ac:dyDescent="0.2">
      <c r="A35" s="188" t="s">
        <v>114</v>
      </c>
      <c r="B35" s="188" t="str">
        <f t="shared" si="1"/>
        <v>n/a (Non-Final Demand Site)</v>
      </c>
      <c r="C35" s="186"/>
      <c r="D35" s="186"/>
      <c r="E35" s="186"/>
      <c r="F35" s="186"/>
    </row>
    <row r="36" spans="1:6" x14ac:dyDescent="0.2">
      <c r="A36" s="188" t="s">
        <v>1160</v>
      </c>
      <c r="B36" s="188" t="str">
        <f t="shared" si="1"/>
        <v>n/a (Non-Final Demand Site)</v>
      </c>
      <c r="C36" s="186"/>
      <c r="D36" s="186"/>
      <c r="E36" s="186"/>
      <c r="F36" s="186"/>
    </row>
    <row r="37" spans="1:6" x14ac:dyDescent="0.2">
      <c r="A37" s="187" t="s">
        <v>1161</v>
      </c>
      <c r="B37" s="187" t="s">
        <v>1162</v>
      </c>
      <c r="C37" s="186"/>
      <c r="D37" s="186"/>
      <c r="E37" s="186"/>
      <c r="F37" s="186"/>
    </row>
    <row r="38" spans="1:6" x14ac:dyDescent="0.2">
      <c r="A38" s="187" t="s">
        <v>1163</v>
      </c>
      <c r="B38" s="187" t="s">
        <v>1164</v>
      </c>
      <c r="C38" s="186"/>
      <c r="D38" s="186"/>
      <c r="E38" s="186"/>
      <c r="F38" s="186"/>
    </row>
    <row r="39" spans="1:6" x14ac:dyDescent="0.2">
      <c r="A39" s="187" t="s">
        <v>1165</v>
      </c>
      <c r="B39" s="187" t="s">
        <v>1166</v>
      </c>
      <c r="C39" s="186"/>
      <c r="D39" s="186"/>
      <c r="E39" s="186"/>
      <c r="F39" s="186"/>
    </row>
    <row r="40" spans="1:6" x14ac:dyDescent="0.2">
      <c r="A40" s="187" t="s">
        <v>1167</v>
      </c>
      <c r="B40" s="187" t="s">
        <v>1168</v>
      </c>
      <c r="C40" s="186"/>
      <c r="D40" s="186"/>
      <c r="E40" s="186"/>
      <c r="F40" s="186"/>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2.75" x14ac:dyDescent="0.2"/>
  <cols>
    <col min="1" max="1" width="2.42578125" customWidth="1"/>
    <col min="2" max="2" width="33.7109375" customWidth="1"/>
    <col min="3" max="4" width="14.28515625" customWidth="1"/>
    <col min="5" max="9" width="12.28515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5" t="s">
        <v>37</v>
      </c>
    </row>
    <row r="2" spans="1:154" s="2" customFormat="1" ht="21.75" customHeight="1" x14ac:dyDescent="0.2">
      <c r="B2" s="288" t="str">
        <f>Overview!B4&amp; " - Effective from "&amp;Overview!D4&amp;" - "&amp;Overview!E4</f>
        <v xml:space="preserve">Fulcrum Electricity Assets Ltd - GSP_P - Effective from 1 April 2027 - Final </v>
      </c>
      <c r="C2" s="289"/>
      <c r="D2" s="289"/>
      <c r="E2" s="289"/>
      <c r="F2" s="289"/>
      <c r="G2" s="289"/>
      <c r="H2" s="289"/>
      <c r="I2" s="289"/>
      <c r="J2" s="289"/>
      <c r="K2" s="289"/>
      <c r="L2" s="289"/>
      <c r="M2" s="289"/>
      <c r="N2" s="289"/>
      <c r="O2" s="289"/>
      <c r="P2" s="289"/>
      <c r="Q2" s="289"/>
      <c r="R2" s="289"/>
      <c r="S2" s="289"/>
      <c r="T2" s="290"/>
      <c r="U2"/>
      <c r="V2"/>
      <c r="W2"/>
      <c r="X2"/>
      <c r="Y2"/>
      <c r="Z2"/>
      <c r="AA2"/>
      <c r="AB2" s="27"/>
      <c r="AC2" s="55" t="s">
        <v>64</v>
      </c>
      <c r="AD2" s="55" t="s">
        <v>65</v>
      </c>
      <c r="AE2" s="55" t="s">
        <v>66</v>
      </c>
      <c r="AF2" s="13" t="s">
        <v>67</v>
      </c>
      <c r="AG2" s="13" t="s">
        <v>68</v>
      </c>
      <c r="AH2" s="27" t="s">
        <v>69</v>
      </c>
      <c r="AI2" s="13"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
      <c r="A3" s="106"/>
      <c r="B3" s="106"/>
      <c r="C3" s="106"/>
      <c r="D3" s="106"/>
      <c r="E3" s="106"/>
      <c r="F3" s="106"/>
      <c r="G3" s="106"/>
      <c r="H3" s="106"/>
      <c r="I3" s="106"/>
      <c r="J3" s="106"/>
      <c r="K3" s="106"/>
      <c r="L3"/>
      <c r="M3"/>
      <c r="N3"/>
      <c r="O3"/>
      <c r="P3"/>
      <c r="Q3"/>
      <c r="R3"/>
      <c r="S3"/>
      <c r="T3"/>
      <c r="U3"/>
      <c r="V3"/>
      <c r="W3"/>
      <c r="X3"/>
      <c r="Y3"/>
      <c r="Z3"/>
      <c r="AA3"/>
      <c r="AB3" s="15" t="s">
        <v>1133</v>
      </c>
      <c r="AC3" s="142" t="s">
        <v>1169</v>
      </c>
      <c r="AD3" s="143" t="s">
        <v>1170</v>
      </c>
      <c r="AE3" s="144" t="s">
        <v>66</v>
      </c>
      <c r="AF3" s="150" t="s">
        <v>1171</v>
      </c>
      <c r="AG3" s="145" t="s">
        <v>1172</v>
      </c>
      <c r="AH3" s="145" t="s">
        <v>1172</v>
      </c>
      <c r="AI3" s="146" t="s">
        <v>1172</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94" t="s">
        <v>1173</v>
      </c>
      <c r="C4" s="295"/>
      <c r="D4" s="295"/>
      <c r="E4" s="295"/>
      <c r="F4" s="295"/>
      <c r="G4" s="295"/>
      <c r="H4" s="295"/>
      <c r="I4" s="296"/>
      <c r="L4" s="294" t="s">
        <v>1174</v>
      </c>
      <c r="M4" s="295"/>
      <c r="N4" s="295"/>
      <c r="O4" s="295"/>
      <c r="P4" s="295"/>
      <c r="Q4" s="295"/>
      <c r="R4" s="295"/>
      <c r="S4" s="295"/>
      <c r="T4" s="296"/>
      <c r="AB4" s="15" t="s">
        <v>1175</v>
      </c>
      <c r="AC4" s="142" t="s">
        <v>1169</v>
      </c>
      <c r="AD4" s="143" t="s">
        <v>1170</v>
      </c>
      <c r="AE4" s="144" t="s">
        <v>66</v>
      </c>
      <c r="AF4" s="145" t="s">
        <v>1172</v>
      </c>
      <c r="AG4" s="145" t="s">
        <v>1172</v>
      </c>
      <c r="AH4" s="145" t="s">
        <v>1172</v>
      </c>
      <c r="AI4" s="146" t="s">
        <v>1172</v>
      </c>
    </row>
    <row r="5" spans="1:154" ht="18" customHeight="1" x14ac:dyDescent="0.2">
      <c r="B5" s="298" t="s">
        <v>1176</v>
      </c>
      <c r="C5" s="298"/>
      <c r="D5" s="298"/>
      <c r="E5" s="298"/>
      <c r="F5" s="298"/>
      <c r="G5" s="298"/>
      <c r="H5" s="298"/>
      <c r="I5" s="298"/>
      <c r="L5" s="298" t="s">
        <v>1177</v>
      </c>
      <c r="M5" s="298"/>
      <c r="N5" s="298"/>
      <c r="O5" s="298"/>
      <c r="P5" s="298"/>
      <c r="Q5" s="298"/>
      <c r="R5" s="298"/>
      <c r="S5" s="298"/>
      <c r="T5" s="298"/>
      <c r="AB5" s="15" t="s">
        <v>1178</v>
      </c>
      <c r="AC5" s="142" t="s">
        <v>1169</v>
      </c>
      <c r="AD5" s="143" t="s">
        <v>1170</v>
      </c>
      <c r="AE5" s="144" t="s">
        <v>66</v>
      </c>
      <c r="AF5" s="150" t="s">
        <v>1171</v>
      </c>
      <c r="AG5" s="145" t="s">
        <v>1172</v>
      </c>
      <c r="AH5" s="145" t="s">
        <v>1172</v>
      </c>
      <c r="AI5" s="146" t="s">
        <v>1172</v>
      </c>
    </row>
    <row r="6" spans="1:154" s="108" customFormat="1" ht="27.75" customHeight="1" x14ac:dyDescent="0.2">
      <c r="B6" s="297" t="s">
        <v>1179</v>
      </c>
      <c r="C6" s="297"/>
      <c r="D6" s="297"/>
      <c r="E6" s="297"/>
      <c r="F6" s="297"/>
      <c r="G6" s="297"/>
      <c r="H6" s="297"/>
      <c r="I6" s="297"/>
      <c r="L6" s="297" t="s">
        <v>1180</v>
      </c>
      <c r="M6" s="297"/>
      <c r="N6" s="297"/>
      <c r="O6" s="297"/>
      <c r="P6" s="297"/>
      <c r="Q6" s="297"/>
      <c r="R6" s="297"/>
      <c r="S6" s="297"/>
      <c r="T6" s="297"/>
      <c r="AB6" s="15" t="s">
        <v>87</v>
      </c>
      <c r="AC6" s="142" t="s">
        <v>1169</v>
      </c>
      <c r="AD6" s="143" t="s">
        <v>1170</v>
      </c>
      <c r="AE6" s="144" t="s">
        <v>66</v>
      </c>
      <c r="AF6" s="145" t="s">
        <v>1172</v>
      </c>
      <c r="AG6" s="145" t="s">
        <v>1172</v>
      </c>
      <c r="AH6" s="145" t="s">
        <v>1172</v>
      </c>
      <c r="AI6" s="146" t="s">
        <v>1172</v>
      </c>
    </row>
    <row r="7" spans="1:154" ht="18" customHeight="1" x14ac:dyDescent="0.2">
      <c r="B7" s="298" t="s">
        <v>1181</v>
      </c>
      <c r="C7" s="298"/>
      <c r="D7" s="298"/>
      <c r="E7" s="298"/>
      <c r="F7" s="298"/>
      <c r="G7" s="298"/>
      <c r="H7" s="298"/>
      <c r="I7" s="298"/>
      <c r="L7" s="298" t="s">
        <v>1182</v>
      </c>
      <c r="M7" s="298"/>
      <c r="N7" s="298"/>
      <c r="O7" s="298"/>
      <c r="P7" s="298"/>
      <c r="Q7" s="298"/>
      <c r="R7" s="298"/>
      <c r="S7" s="298"/>
      <c r="T7" s="298"/>
      <c r="AB7" s="15" t="s">
        <v>1183</v>
      </c>
      <c r="AC7" s="142" t="s">
        <v>1169</v>
      </c>
      <c r="AD7" s="143" t="s">
        <v>1170</v>
      </c>
      <c r="AE7" s="144" t="s">
        <v>66</v>
      </c>
      <c r="AF7" s="150" t="s">
        <v>1171</v>
      </c>
      <c r="AG7" s="150" t="s">
        <v>1184</v>
      </c>
      <c r="AH7" s="151" t="s">
        <v>1185</v>
      </c>
      <c r="AI7" s="152" t="s">
        <v>70</v>
      </c>
    </row>
    <row r="8" spans="1:154" ht="8.25" customHeight="1" x14ac:dyDescent="0.2">
      <c r="AB8" s="15" t="s">
        <v>1186</v>
      </c>
      <c r="AC8" s="142" t="s">
        <v>1169</v>
      </c>
      <c r="AD8" s="143" t="s">
        <v>1170</v>
      </c>
      <c r="AE8" s="144" t="s">
        <v>66</v>
      </c>
      <c r="AF8" s="150" t="s">
        <v>1171</v>
      </c>
      <c r="AG8" s="150" t="s">
        <v>1184</v>
      </c>
      <c r="AH8" s="151" t="s">
        <v>1185</v>
      </c>
      <c r="AI8" s="147" t="s">
        <v>70</v>
      </c>
    </row>
    <row r="9" spans="1:154" ht="72" customHeight="1" x14ac:dyDescent="0.2">
      <c r="B9" s="109" t="s">
        <v>1187</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1188</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1189</v>
      </c>
      <c r="AC9" s="142" t="s">
        <v>1169</v>
      </c>
      <c r="AD9" s="143" t="s">
        <v>1170</v>
      </c>
      <c r="AE9" s="144" t="s">
        <v>66</v>
      </c>
      <c r="AF9" s="150" t="s">
        <v>1171</v>
      </c>
      <c r="AG9" s="150" t="s">
        <v>1184</v>
      </c>
      <c r="AH9" s="151" t="s">
        <v>1185</v>
      </c>
      <c r="AI9" s="147" t="s">
        <v>70</v>
      </c>
    </row>
    <row r="10" spans="1:154" ht="30" customHeight="1" x14ac:dyDescent="0.2">
      <c r="B10" s="100" t="s">
        <v>1183</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Designated EHV charges'!$G:$O,2,FALSE),"")</f>
        <v/>
      </c>
      <c r="N10" s="102" t="str">
        <f>IFERROR(VLOOKUP($L$10,'Annex 2 Designated EHV charges'!$G:$O,3,FALSE),"")</f>
        <v/>
      </c>
      <c r="O10" s="102" t="str">
        <f>IFERROR(VLOOKUP($L$10,'Annex 2 Designated EHV charges'!$G:$O,4,FALSE),"")</f>
        <v/>
      </c>
      <c r="P10" s="102" t="str">
        <f>IFERROR(VLOOKUP($L$10,'Annex 2 Designated EHV charges'!$G:$O,5,FALSE),"")</f>
        <v/>
      </c>
      <c r="Q10" s="112" t="str">
        <f>IFERROR(VLOOKUP($L$10,'Annex 2 Designated EHV charges'!$G:$O,6,FALSE),"")</f>
        <v/>
      </c>
      <c r="R10" s="112" t="str">
        <f>IFERROR(VLOOKUP($L$10,'Annex 2 Designated EHV charges'!$G:$O,7,FALSE),"")</f>
        <v/>
      </c>
      <c r="S10" s="112" t="str">
        <f>IFERROR(VLOOKUP($L$10,'Annex 2 Designated EHV charges'!$G:$O,8,FALSE),"")</f>
        <v/>
      </c>
      <c r="T10" s="112" t="str">
        <f>IFERROR(VLOOKUP($L$10,'Annex 2 Designated EHV charges'!$G:$O,9,FALSE),"")</f>
        <v/>
      </c>
      <c r="AB10" s="15" t="s">
        <v>104</v>
      </c>
      <c r="AC10" s="148" t="s">
        <v>1190</v>
      </c>
      <c r="AD10" s="149" t="s">
        <v>1191</v>
      </c>
      <c r="AE10" s="144" t="s">
        <v>66</v>
      </c>
      <c r="AF10" s="145" t="s">
        <v>1172</v>
      </c>
      <c r="AG10" s="145" t="s">
        <v>1172</v>
      </c>
      <c r="AH10" s="145" t="s">
        <v>1172</v>
      </c>
      <c r="AI10" s="145" t="s">
        <v>1172</v>
      </c>
    </row>
    <row r="11" spans="1:154" ht="7.5" customHeight="1" x14ac:dyDescent="0.2">
      <c r="AB11" s="15" t="s">
        <v>106</v>
      </c>
      <c r="AC11" s="142" t="s">
        <v>1169</v>
      </c>
      <c r="AD11" s="143" t="s">
        <v>1170</v>
      </c>
      <c r="AE11" s="144" t="s">
        <v>66</v>
      </c>
      <c r="AF11" s="150" t="s">
        <v>1171</v>
      </c>
      <c r="AG11" s="145" t="s">
        <v>1172</v>
      </c>
      <c r="AH11" s="145" t="s">
        <v>1172</v>
      </c>
      <c r="AI11" s="145" t="s">
        <v>1172</v>
      </c>
    </row>
    <row r="12" spans="1:154" ht="88.5" customHeight="1" x14ac:dyDescent="0.2">
      <c r="B12" s="113" t="s">
        <v>1192</v>
      </c>
      <c r="C12" s="110" t="str">
        <f>C9</f>
        <v>Red unit charge
p/kWh</v>
      </c>
      <c r="D12" s="110" t="str">
        <f>D9</f>
        <v>Amber unit charge
p/kWh</v>
      </c>
      <c r="E12" s="110" t="str">
        <f>E9</f>
        <v>Green unit charge
p/kWh</v>
      </c>
      <c r="F12" s="110" t="s">
        <v>1193</v>
      </c>
      <c r="G12" s="110" t="s">
        <v>1194</v>
      </c>
      <c r="H12" s="110" t="s">
        <v>1195</v>
      </c>
      <c r="I12" s="110" t="s">
        <v>1196</v>
      </c>
      <c r="L12" s="113" t="s">
        <v>1192</v>
      </c>
      <c r="M12" s="110" t="s">
        <v>1197</v>
      </c>
      <c r="N12" s="110" t="s">
        <v>1193</v>
      </c>
      <c r="O12" s="110" t="s">
        <v>1198</v>
      </c>
      <c r="P12" s="110" t="s">
        <v>1195</v>
      </c>
      <c r="Q12" s="111" t="s">
        <v>1199</v>
      </c>
      <c r="R12" s="111" t="s">
        <v>1193</v>
      </c>
      <c r="S12" s="111" t="s">
        <v>1200</v>
      </c>
      <c r="T12" s="111" t="s">
        <v>1195</v>
      </c>
      <c r="AB12" s="15" t="s">
        <v>108</v>
      </c>
      <c r="AC12" s="142" t="s">
        <v>1169</v>
      </c>
      <c r="AD12" s="143" t="s">
        <v>1170</v>
      </c>
      <c r="AE12" s="144" t="s">
        <v>66</v>
      </c>
      <c r="AF12" s="150" t="s">
        <v>1171</v>
      </c>
      <c r="AG12" s="145" t="s">
        <v>1172</v>
      </c>
      <c r="AH12" s="145" t="s">
        <v>1172</v>
      </c>
      <c r="AI12" s="145" t="s">
        <v>1172</v>
      </c>
    </row>
    <row r="13" spans="1:154" ht="30" customHeight="1" x14ac:dyDescent="0.2">
      <c r="B13" s="114" t="s">
        <v>1201</v>
      </c>
      <c r="C13" s="119"/>
      <c r="D13" s="119"/>
      <c r="E13" s="119"/>
      <c r="F13" s="119"/>
      <c r="G13" s="119"/>
      <c r="H13" s="119"/>
      <c r="I13" s="119"/>
      <c r="L13" s="114" t="s">
        <v>1201</v>
      </c>
      <c r="M13" s="103"/>
      <c r="N13" s="103"/>
      <c r="O13" s="103"/>
      <c r="P13" s="103"/>
      <c r="Q13" s="104"/>
      <c r="R13" s="104">
        <f>N13</f>
        <v>0</v>
      </c>
      <c r="S13" s="104"/>
      <c r="T13" s="104"/>
      <c r="AB13" s="15" t="s">
        <v>109</v>
      </c>
      <c r="AC13" s="142" t="s">
        <v>1169</v>
      </c>
      <c r="AD13" s="143" t="s">
        <v>1170</v>
      </c>
      <c r="AE13" s="144" t="s">
        <v>66</v>
      </c>
      <c r="AF13" s="150" t="s">
        <v>1171</v>
      </c>
      <c r="AG13" s="145" t="s">
        <v>1172</v>
      </c>
      <c r="AH13" s="145" t="s">
        <v>1172</v>
      </c>
      <c r="AI13" s="147" t="s">
        <v>70</v>
      </c>
    </row>
    <row r="14" spans="1:154" ht="30" customHeight="1" x14ac:dyDescent="0.2">
      <c r="B14" s="115" t="s">
        <v>1202</v>
      </c>
      <c r="C14" s="101">
        <f t="shared" ref="C14:I14" si="0">C13</f>
        <v>0</v>
      </c>
      <c r="D14" s="101">
        <f t="shared" si="0"/>
        <v>0</v>
      </c>
      <c r="E14" s="101">
        <f t="shared" si="0"/>
        <v>0</v>
      </c>
      <c r="F14" s="101">
        <f t="shared" si="0"/>
        <v>0</v>
      </c>
      <c r="G14" s="101">
        <f t="shared" si="0"/>
        <v>0</v>
      </c>
      <c r="H14" s="101">
        <f t="shared" si="0"/>
        <v>0</v>
      </c>
      <c r="I14" s="101">
        <f t="shared" si="0"/>
        <v>0</v>
      </c>
      <c r="L14" s="115" t="s">
        <v>1202</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110</v>
      </c>
      <c r="AC14" s="142" t="s">
        <v>1169</v>
      </c>
      <c r="AD14" s="143" t="s">
        <v>1170</v>
      </c>
      <c r="AE14" s="144" t="s">
        <v>66</v>
      </c>
      <c r="AF14" s="150" t="s">
        <v>1171</v>
      </c>
      <c r="AG14" s="145" t="s">
        <v>1172</v>
      </c>
      <c r="AH14" s="145" t="s">
        <v>1172</v>
      </c>
      <c r="AI14" s="145" t="s">
        <v>1172</v>
      </c>
    </row>
    <row r="15" spans="1:154" ht="7.5" customHeight="1" x14ac:dyDescent="0.2">
      <c r="AB15" s="15" t="s">
        <v>111</v>
      </c>
      <c r="AC15" s="142" t="s">
        <v>1169</v>
      </c>
      <c r="AD15" s="143" t="s">
        <v>1170</v>
      </c>
      <c r="AE15" s="144" t="s">
        <v>66</v>
      </c>
      <c r="AF15" s="150" t="s">
        <v>1171</v>
      </c>
      <c r="AG15" s="145" t="s">
        <v>1172</v>
      </c>
      <c r="AH15" s="145" t="s">
        <v>1172</v>
      </c>
      <c r="AI15" s="147" t="s">
        <v>70</v>
      </c>
    </row>
    <row r="16" spans="1:154" ht="63.75" customHeight="1" x14ac:dyDescent="0.2">
      <c r="B16" s="113" t="s">
        <v>1203</v>
      </c>
      <c r="C16" s="110" t="s">
        <v>1204</v>
      </c>
      <c r="D16" s="110" t="s">
        <v>1205</v>
      </c>
      <c r="E16" s="110" t="s">
        <v>1206</v>
      </c>
      <c r="F16" s="110" t="s">
        <v>1207</v>
      </c>
      <c r="G16" s="110" t="s">
        <v>1208</v>
      </c>
      <c r="H16" s="110" t="s">
        <v>1209</v>
      </c>
      <c r="I16" s="110" t="s">
        <v>1210</v>
      </c>
      <c r="L16" s="113" t="s">
        <v>1203</v>
      </c>
      <c r="M16" s="110" t="s">
        <v>1211</v>
      </c>
      <c r="N16" s="110" t="s">
        <v>1212</v>
      </c>
      <c r="O16" s="110" t="s">
        <v>1213</v>
      </c>
      <c r="P16" s="110" t="s">
        <v>1214</v>
      </c>
      <c r="Q16" s="111" t="s">
        <v>1215</v>
      </c>
      <c r="R16" s="111" t="s">
        <v>1216</v>
      </c>
      <c r="S16" s="111" t="s">
        <v>1217</v>
      </c>
      <c r="T16" s="111" t="s">
        <v>1218</v>
      </c>
      <c r="AB16" s="15" t="s">
        <v>112</v>
      </c>
      <c r="AC16" s="142" t="s">
        <v>1169</v>
      </c>
      <c r="AD16" s="143" t="s">
        <v>1170</v>
      </c>
      <c r="AE16" s="144" t="s">
        <v>66</v>
      </c>
      <c r="AF16" s="150" t="s">
        <v>1171</v>
      </c>
      <c r="AG16" s="145" t="s">
        <v>1172</v>
      </c>
      <c r="AH16" s="145" t="s">
        <v>1172</v>
      </c>
      <c r="AI16" s="145" t="s">
        <v>1172</v>
      </c>
    </row>
    <row r="17" spans="2:35" ht="30" customHeight="1" x14ac:dyDescent="0.2">
      <c r="B17" s="114" t="s">
        <v>1219</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1219</v>
      </c>
      <c r="M17" s="120" t="str">
        <f>IFERROR(M10*M13/100,"")</f>
        <v/>
      </c>
      <c r="N17" s="120" t="str">
        <f>IFERROR(N10*N13/100,"")</f>
        <v/>
      </c>
      <c r="O17" s="120" t="str">
        <f>IFERROR(O10*O13*N13/100,"")</f>
        <v/>
      </c>
      <c r="P17" s="120" t="str">
        <f>IFERROR(P10*P13*N13/100,"")</f>
        <v/>
      </c>
      <c r="Q17" s="121" t="str">
        <f>IFERROR(Q10*Q13/100,"")</f>
        <v/>
      </c>
      <c r="R17" s="121" t="str">
        <f>IFERROR(R10*R13/100,"")</f>
        <v/>
      </c>
      <c r="S17" s="121" t="str">
        <f>IFERROR(S10*S13*R13/100,"")</f>
        <v/>
      </c>
      <c r="T17" s="121" t="str">
        <f>IFERROR(T10*T13*R13/100,"")</f>
        <v/>
      </c>
      <c r="AB17" s="15" t="s">
        <v>113</v>
      </c>
      <c r="AC17" s="142" t="s">
        <v>1169</v>
      </c>
      <c r="AD17" s="143" t="s">
        <v>1170</v>
      </c>
      <c r="AE17" s="144" t="s">
        <v>66</v>
      </c>
      <c r="AF17" s="150" t="s">
        <v>1171</v>
      </c>
      <c r="AG17" s="145" t="s">
        <v>1172</v>
      </c>
      <c r="AH17" s="145" t="s">
        <v>1172</v>
      </c>
      <c r="AI17" s="147" t="s">
        <v>70</v>
      </c>
    </row>
    <row r="18" spans="2:35" ht="30" customHeight="1" x14ac:dyDescent="0.2">
      <c r="B18" s="115" t="s">
        <v>1220</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1220</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c r="AB18" s="15" t="s">
        <v>114</v>
      </c>
      <c r="AC18" s="142" t="s">
        <v>1169</v>
      </c>
      <c r="AD18" s="143" t="s">
        <v>1170</v>
      </c>
      <c r="AE18" s="144" t="s">
        <v>66</v>
      </c>
      <c r="AF18" s="150" t="s">
        <v>1171</v>
      </c>
      <c r="AG18" s="145" t="s">
        <v>1172</v>
      </c>
      <c r="AH18" s="145" t="s">
        <v>1172</v>
      </c>
      <c r="AI18" s="145" t="s">
        <v>1172</v>
      </c>
    </row>
    <row r="19" spans="2:35" ht="7.5" customHeight="1" x14ac:dyDescent="0.2"/>
    <row r="20" spans="2:35" ht="39.75" customHeight="1" x14ac:dyDescent="0.2">
      <c r="C20" s="118" t="s">
        <v>1221</v>
      </c>
      <c r="M20" s="110" t="s">
        <v>1222</v>
      </c>
      <c r="N20" s="111" t="s">
        <v>1223</v>
      </c>
    </row>
    <row r="21" spans="2:35" ht="30" customHeight="1" x14ac:dyDescent="0.2">
      <c r="B21" s="114" t="s">
        <v>1219</v>
      </c>
      <c r="C21" s="120">
        <f>SUM(C17:I17)</f>
        <v>0</v>
      </c>
      <c r="L21" s="114" t="s">
        <v>1219</v>
      </c>
      <c r="M21" s="120">
        <f>SUM(M17:P17)</f>
        <v>0</v>
      </c>
      <c r="N21" s="121">
        <f>SUM(Q17:T17)</f>
        <v>0</v>
      </c>
    </row>
    <row r="22" spans="2:35" ht="30" customHeight="1" x14ac:dyDescent="0.2">
      <c r="B22" s="115" t="s">
        <v>1220</v>
      </c>
      <c r="C22" s="122">
        <f>SUM(C18:I18)</f>
        <v>0</v>
      </c>
      <c r="L22" s="115" t="s">
        <v>1220</v>
      </c>
      <c r="M22" s="122">
        <f>SUM(M18:P18)</f>
        <v>0</v>
      </c>
      <c r="N22" s="123">
        <f>SUM(Q18:T18)</f>
        <v>0</v>
      </c>
    </row>
    <row r="24" spans="2:35" ht="30.75" customHeight="1" x14ac:dyDescent="0.2">
      <c r="B24" s="291" t="s">
        <v>1224</v>
      </c>
      <c r="C24" s="292"/>
      <c r="D24" s="293"/>
      <c r="L24" s="291" t="s">
        <v>1225</v>
      </c>
      <c r="M24" s="292"/>
      <c r="N24" s="293"/>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charges'!$E$10:$E$260</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abSelected="1" zoomScale="70" zoomScaleNormal="70" zoomScaleSheetLayoutView="100" workbookViewId="0">
      <selection activeCell="O22" sqref="O22"/>
    </sheetView>
  </sheetViews>
  <sheetFormatPr defaultColWidth="9.28515625" defaultRowHeight="27.75" customHeight="1" x14ac:dyDescent="0.2"/>
  <cols>
    <col min="1" max="1" width="49" style="2" bestFit="1" customWidth="1"/>
    <col min="2" max="2" width="29.5703125" style="3" customWidth="1"/>
    <col min="3" max="3" width="6.71093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28515625" style="2"/>
  </cols>
  <sheetData>
    <row r="1" spans="1:11" ht="27.75" customHeight="1" x14ac:dyDescent="0.2">
      <c r="A1" s="96" t="s">
        <v>37</v>
      </c>
      <c r="B1" s="227" t="s">
        <v>38</v>
      </c>
      <c r="C1" s="228"/>
      <c r="D1" s="228"/>
      <c r="E1" s="226"/>
      <c r="F1" s="226"/>
      <c r="G1" s="226"/>
      <c r="H1" s="226"/>
      <c r="I1" s="226"/>
      <c r="J1" s="226"/>
      <c r="K1" s="226"/>
    </row>
    <row r="2" spans="1:11" ht="27" customHeight="1" x14ac:dyDescent="0.2">
      <c r="A2" s="221" t="str">
        <f>Overview!B4&amp; " - Effective from "&amp;Overview!D4&amp;" - "&amp;Overview!E4&amp;" LV and HV charges"</f>
        <v>Fulcrum Electricity Assets Ltd - GSP_P - Effective from 1 April 2027 - Final  LV and HV charges</v>
      </c>
      <c r="B2" s="221"/>
      <c r="C2" s="221"/>
      <c r="D2" s="221"/>
      <c r="E2" s="221"/>
      <c r="F2" s="221"/>
      <c r="G2" s="221"/>
      <c r="H2" s="221"/>
      <c r="I2" s="221"/>
      <c r="J2" s="221"/>
      <c r="K2" s="221"/>
    </row>
    <row r="3" spans="1:11" s="77" customFormat="1" ht="15" customHeight="1" x14ac:dyDescent="0.2">
      <c r="A3" s="85"/>
      <c r="B3" s="85"/>
      <c r="C3" s="85"/>
      <c r="D3" s="85"/>
      <c r="E3" s="85"/>
      <c r="F3" s="85"/>
      <c r="G3" s="85"/>
      <c r="H3" s="85"/>
      <c r="I3" s="85"/>
      <c r="J3" s="85"/>
      <c r="K3" s="85"/>
    </row>
    <row r="4" spans="1:11" ht="27" customHeight="1" x14ac:dyDescent="0.2">
      <c r="A4" s="221" t="s">
        <v>39</v>
      </c>
      <c r="B4" s="221"/>
      <c r="C4" s="221"/>
      <c r="D4" s="221"/>
      <c r="E4" s="221"/>
      <c r="F4" s="85"/>
      <c r="G4" s="221" t="s">
        <v>40</v>
      </c>
      <c r="H4" s="221"/>
      <c r="I4" s="221"/>
      <c r="J4" s="221"/>
      <c r="K4" s="221"/>
    </row>
    <row r="5" spans="1:11" ht="28.5" customHeight="1" x14ac:dyDescent="0.2">
      <c r="A5" s="76" t="s">
        <v>41</v>
      </c>
      <c r="B5" s="81" t="s">
        <v>42</v>
      </c>
      <c r="C5" s="232" t="s">
        <v>43</v>
      </c>
      <c r="D5" s="233"/>
      <c r="E5" s="78" t="s">
        <v>44</v>
      </c>
      <c r="F5" s="85"/>
      <c r="G5" s="234"/>
      <c r="H5" s="235"/>
      <c r="I5" s="82" t="s">
        <v>45</v>
      </c>
      <c r="J5" s="83" t="s">
        <v>46</v>
      </c>
      <c r="K5" s="78" t="s">
        <v>44</v>
      </c>
    </row>
    <row r="6" spans="1:11" ht="65.25" customHeight="1" x14ac:dyDescent="0.2">
      <c r="A6" s="79" t="s">
        <v>47</v>
      </c>
      <c r="B6" s="22" t="s">
        <v>48</v>
      </c>
      <c r="C6" s="231"/>
      <c r="D6" s="231"/>
      <c r="E6" s="20"/>
      <c r="F6" s="85"/>
      <c r="G6" s="225" t="s">
        <v>49</v>
      </c>
      <c r="H6" s="225"/>
      <c r="I6" s="20"/>
      <c r="J6" s="22" t="s">
        <v>50</v>
      </c>
      <c r="K6" s="20"/>
    </row>
    <row r="7" spans="1:11" ht="65.25" customHeight="1" x14ac:dyDescent="0.2">
      <c r="A7" s="79" t="s">
        <v>47</v>
      </c>
      <c r="B7" s="20"/>
      <c r="C7" s="230" t="s">
        <v>51</v>
      </c>
      <c r="D7" s="230"/>
      <c r="E7" s="20"/>
      <c r="F7" s="85"/>
      <c r="G7" s="225" t="s">
        <v>52</v>
      </c>
      <c r="H7" s="225"/>
      <c r="I7" s="22" t="s">
        <v>48</v>
      </c>
      <c r="J7" s="22" t="s">
        <v>51</v>
      </c>
      <c r="K7" s="20"/>
    </row>
    <row r="8" spans="1:11" ht="65.25" customHeight="1" x14ac:dyDescent="0.2">
      <c r="A8" s="79" t="s">
        <v>47</v>
      </c>
      <c r="B8" s="20"/>
      <c r="C8" s="231"/>
      <c r="D8" s="231"/>
      <c r="E8" s="22" t="s">
        <v>53</v>
      </c>
      <c r="F8" s="85"/>
      <c r="G8" s="225" t="s">
        <v>54</v>
      </c>
      <c r="H8" s="225"/>
      <c r="I8" s="20"/>
      <c r="J8" s="20"/>
      <c r="K8" s="22" t="s">
        <v>53</v>
      </c>
    </row>
    <row r="9" spans="1:11" s="77" customFormat="1" ht="65.25" customHeight="1" x14ac:dyDescent="0.2">
      <c r="A9" s="79" t="s">
        <v>55</v>
      </c>
      <c r="B9" s="20"/>
      <c r="C9" s="230" t="s">
        <v>56</v>
      </c>
      <c r="D9" s="230"/>
      <c r="E9" s="22" t="s">
        <v>57</v>
      </c>
      <c r="F9" s="85"/>
      <c r="G9" s="225" t="s">
        <v>58</v>
      </c>
      <c r="H9" s="225"/>
      <c r="I9" s="20"/>
      <c r="J9" s="22" t="s">
        <v>56</v>
      </c>
      <c r="K9" s="22" t="s">
        <v>57</v>
      </c>
    </row>
    <row r="10" spans="1:11" s="77" customFormat="1" ht="36" customHeight="1" x14ac:dyDescent="0.2">
      <c r="A10" s="80" t="s">
        <v>59</v>
      </c>
      <c r="B10" s="222" t="s">
        <v>60</v>
      </c>
      <c r="C10" s="223"/>
      <c r="D10" s="223"/>
      <c r="E10" s="224"/>
      <c r="F10" s="85"/>
      <c r="G10" s="229" t="s">
        <v>59</v>
      </c>
      <c r="H10" s="229"/>
      <c r="I10" s="222" t="s">
        <v>60</v>
      </c>
      <c r="J10" s="223"/>
      <c r="K10" s="224"/>
    </row>
    <row r="11" spans="1:11" s="77" customFormat="1" ht="27" customHeight="1" x14ac:dyDescent="0.2">
      <c r="A11" s="85"/>
      <c r="B11" s="85"/>
      <c r="C11" s="85"/>
      <c r="D11" s="85"/>
      <c r="E11" s="85"/>
      <c r="F11" s="85"/>
      <c r="G11" s="85"/>
      <c r="H11" s="85"/>
      <c r="I11" s="85"/>
      <c r="J11" s="85"/>
      <c r="K11" s="85"/>
    </row>
    <row r="12" spans="1:11" s="77" customFormat="1" ht="12.75" customHeight="1" x14ac:dyDescent="0.2">
      <c r="A12" s="85"/>
      <c r="B12" s="85"/>
      <c r="C12" s="85"/>
      <c r="D12" s="85"/>
      <c r="E12" s="85"/>
      <c r="F12" s="85"/>
      <c r="G12" s="85"/>
      <c r="H12" s="85"/>
      <c r="I12" s="85"/>
      <c r="J12" s="85"/>
      <c r="K12" s="85"/>
    </row>
    <row r="13" spans="1:11" ht="78.75" customHeight="1" x14ac:dyDescent="0.2">
      <c r="A13" s="27" t="s">
        <v>61</v>
      </c>
      <c r="B13" s="13" t="s">
        <v>62</v>
      </c>
      <c r="C13" s="13" t="s">
        <v>63</v>
      </c>
      <c r="D13" s="55" t="s">
        <v>64</v>
      </c>
      <c r="E13" s="55" t="s">
        <v>65</v>
      </c>
      <c r="F13" s="55" t="s">
        <v>66</v>
      </c>
      <c r="G13" s="13" t="s">
        <v>67</v>
      </c>
      <c r="H13" s="13" t="s">
        <v>68</v>
      </c>
      <c r="I13" s="27" t="s">
        <v>69</v>
      </c>
      <c r="J13" s="13" t="s">
        <v>70</v>
      </c>
      <c r="K13" s="13" t="s">
        <v>71</v>
      </c>
    </row>
    <row r="14" spans="1:11" ht="15" x14ac:dyDescent="0.2">
      <c r="A14" s="15" t="s">
        <v>72</v>
      </c>
      <c r="B14" s="41" t="s">
        <v>1228</v>
      </c>
      <c r="C14" s="180" t="s">
        <v>73</v>
      </c>
      <c r="D14" s="137">
        <v>13.849</v>
      </c>
      <c r="E14" s="138">
        <v>5.0359999999999996</v>
      </c>
      <c r="F14" s="139">
        <v>1.073</v>
      </c>
      <c r="G14" s="46">
        <v>16.170000000000002</v>
      </c>
      <c r="H14" s="47"/>
      <c r="I14" s="47"/>
      <c r="J14" s="43"/>
      <c r="K14" s="44"/>
    </row>
    <row r="15" spans="1:11" ht="15" x14ac:dyDescent="0.2">
      <c r="A15" s="15" t="s">
        <v>74</v>
      </c>
      <c r="B15" s="41" t="s">
        <v>1229</v>
      </c>
      <c r="C15" s="176">
        <v>2</v>
      </c>
      <c r="D15" s="137">
        <v>13.849</v>
      </c>
      <c r="E15" s="138">
        <v>5.0359999999999996</v>
      </c>
      <c r="F15" s="139">
        <v>1.073</v>
      </c>
      <c r="G15" s="47"/>
      <c r="H15" s="47"/>
      <c r="I15" s="47"/>
      <c r="J15" s="43"/>
      <c r="K15" s="44"/>
    </row>
    <row r="16" spans="1:11" ht="30" x14ac:dyDescent="0.2">
      <c r="A16" s="15" t="s">
        <v>76</v>
      </c>
      <c r="B16" s="45" t="s">
        <v>1230</v>
      </c>
      <c r="C16" s="164" t="s">
        <v>77</v>
      </c>
      <c r="D16" s="137">
        <v>15.433</v>
      </c>
      <c r="E16" s="138">
        <v>5.6120000000000001</v>
      </c>
      <c r="F16" s="139">
        <v>1.196</v>
      </c>
      <c r="G16" s="46">
        <v>23.78</v>
      </c>
      <c r="H16" s="47"/>
      <c r="I16" s="47"/>
      <c r="J16" s="43"/>
      <c r="K16" s="44"/>
    </row>
    <row r="17" spans="1:11" ht="30" x14ac:dyDescent="0.2">
      <c r="A17" s="15" t="s">
        <v>79</v>
      </c>
      <c r="B17" s="45" t="s">
        <v>1231</v>
      </c>
      <c r="C17" s="164" t="s">
        <v>77</v>
      </c>
      <c r="D17" s="137">
        <v>15.433</v>
      </c>
      <c r="E17" s="138">
        <v>5.6120000000000001</v>
      </c>
      <c r="F17" s="139">
        <v>1.196</v>
      </c>
      <c r="G17" s="46">
        <v>22.72</v>
      </c>
      <c r="H17" s="47"/>
      <c r="I17" s="47"/>
      <c r="J17" s="43"/>
      <c r="K17" s="44"/>
    </row>
    <row r="18" spans="1:11" ht="30" x14ac:dyDescent="0.2">
      <c r="A18" s="15" t="s">
        <v>81</v>
      </c>
      <c r="B18" s="45" t="s">
        <v>1232</v>
      </c>
      <c r="C18" s="164" t="s">
        <v>77</v>
      </c>
      <c r="D18" s="137">
        <v>15.433</v>
      </c>
      <c r="E18" s="138">
        <v>5.6120000000000001</v>
      </c>
      <c r="F18" s="139">
        <v>1.196</v>
      </c>
      <c r="G18" s="46">
        <v>18.34</v>
      </c>
      <c r="H18" s="47"/>
      <c r="I18" s="47"/>
      <c r="J18" s="43"/>
      <c r="K18" s="44"/>
    </row>
    <row r="19" spans="1:11" ht="30" x14ac:dyDescent="0.2">
      <c r="A19" s="15" t="s">
        <v>83</v>
      </c>
      <c r="B19" s="45" t="s">
        <v>1233</v>
      </c>
      <c r="C19" s="164" t="s">
        <v>77</v>
      </c>
      <c r="D19" s="137">
        <v>15.433</v>
      </c>
      <c r="E19" s="138">
        <v>5.6120000000000001</v>
      </c>
      <c r="F19" s="139">
        <v>1.196</v>
      </c>
      <c r="G19" s="46">
        <v>11.4</v>
      </c>
      <c r="H19" s="47"/>
      <c r="I19" s="47"/>
      <c r="J19" s="43"/>
      <c r="K19" s="44"/>
    </row>
    <row r="20" spans="1:11" ht="30" x14ac:dyDescent="0.2">
      <c r="A20" s="15" t="s">
        <v>85</v>
      </c>
      <c r="B20" s="45" t="s">
        <v>1234</v>
      </c>
      <c r="C20" s="164" t="s">
        <v>77</v>
      </c>
      <c r="D20" s="137">
        <v>15.347</v>
      </c>
      <c r="E20" s="138">
        <v>5.5250000000000004</v>
      </c>
      <c r="F20" s="139">
        <v>1.109</v>
      </c>
      <c r="G20" s="46">
        <v>0</v>
      </c>
      <c r="H20" s="47"/>
      <c r="I20" s="47"/>
      <c r="J20" s="43"/>
      <c r="K20" s="44"/>
    </row>
    <row r="21" spans="1:11" ht="32.25" customHeight="1" x14ac:dyDescent="0.2">
      <c r="A21" s="15" t="s">
        <v>87</v>
      </c>
      <c r="B21" s="41" t="s">
        <v>1235</v>
      </c>
      <c r="C21" s="176">
        <v>4</v>
      </c>
      <c r="D21" s="137">
        <v>15.433</v>
      </c>
      <c r="E21" s="138">
        <v>5.6120000000000001</v>
      </c>
      <c r="F21" s="139">
        <v>1.196</v>
      </c>
      <c r="G21" s="47"/>
      <c r="H21" s="47"/>
      <c r="I21" s="47"/>
      <c r="J21" s="43"/>
      <c r="K21" s="44"/>
    </row>
    <row r="22" spans="1:11" ht="32.25" customHeight="1" x14ac:dyDescent="0.2">
      <c r="A22" s="15" t="s">
        <v>89</v>
      </c>
      <c r="B22" s="44" t="s">
        <v>1236</v>
      </c>
      <c r="C22" s="176">
        <v>0</v>
      </c>
      <c r="D22" s="137">
        <v>9.0060000000000002</v>
      </c>
      <c r="E22" s="138">
        <v>3.1230000000000002</v>
      </c>
      <c r="F22" s="139">
        <v>0.749</v>
      </c>
      <c r="G22" s="46">
        <v>52.17</v>
      </c>
      <c r="H22" s="46">
        <v>16.670000000000002</v>
      </c>
      <c r="I22" s="136">
        <v>16.670000000000002</v>
      </c>
      <c r="J22" s="42">
        <v>0.49199999999999999</v>
      </c>
      <c r="K22" s="44"/>
    </row>
    <row r="23" spans="1:11" ht="32.25" customHeight="1" x14ac:dyDescent="0.2">
      <c r="A23" s="15" t="s">
        <v>90</v>
      </c>
      <c r="B23" s="44" t="s">
        <v>1237</v>
      </c>
      <c r="C23" s="176">
        <v>0</v>
      </c>
      <c r="D23" s="137">
        <v>8.9710000000000001</v>
      </c>
      <c r="E23" s="138">
        <v>3.0880000000000001</v>
      </c>
      <c r="F23" s="139">
        <v>0.71399999999999997</v>
      </c>
      <c r="G23" s="46">
        <v>0</v>
      </c>
      <c r="H23" s="46">
        <v>16.670000000000002</v>
      </c>
      <c r="I23" s="136">
        <v>16.670000000000002</v>
      </c>
      <c r="J23" s="42">
        <v>0.49199999999999999</v>
      </c>
      <c r="K23" s="44"/>
    </row>
    <row r="24" spans="1:11" ht="32.25" customHeight="1" x14ac:dyDescent="0.2">
      <c r="A24" s="15" t="s">
        <v>91</v>
      </c>
      <c r="B24" s="44" t="s">
        <v>1238</v>
      </c>
      <c r="C24" s="176">
        <v>0</v>
      </c>
      <c r="D24" s="137">
        <v>8.8849999999999998</v>
      </c>
      <c r="E24" s="138">
        <v>3.0019999999999998</v>
      </c>
      <c r="F24" s="139">
        <v>0.628</v>
      </c>
      <c r="G24" s="46">
        <v>0</v>
      </c>
      <c r="H24" s="46">
        <v>16.670000000000002</v>
      </c>
      <c r="I24" s="136">
        <v>16.670000000000002</v>
      </c>
      <c r="J24" s="42">
        <v>0.49199999999999999</v>
      </c>
      <c r="K24" s="44"/>
    </row>
    <row r="25" spans="1:11" ht="32.25" customHeight="1" x14ac:dyDescent="0.2">
      <c r="A25" s="15" t="s">
        <v>92</v>
      </c>
      <c r="B25" s="44" t="s">
        <v>1239</v>
      </c>
      <c r="C25" s="176">
        <v>0</v>
      </c>
      <c r="D25" s="137">
        <v>8.8420000000000005</v>
      </c>
      <c r="E25" s="138">
        <v>2.9590000000000001</v>
      </c>
      <c r="F25" s="139">
        <v>0.58499999999999996</v>
      </c>
      <c r="G25" s="46">
        <v>0</v>
      </c>
      <c r="H25" s="46">
        <v>16.670000000000002</v>
      </c>
      <c r="I25" s="136">
        <v>16.670000000000002</v>
      </c>
      <c r="J25" s="42">
        <v>0.49199999999999999</v>
      </c>
      <c r="K25" s="44"/>
    </row>
    <row r="26" spans="1:11" ht="32.1" customHeight="1" x14ac:dyDescent="0.2">
      <c r="A26" s="15" t="s">
        <v>93</v>
      </c>
      <c r="B26" s="44" t="s">
        <v>1240</v>
      </c>
      <c r="C26" s="176">
        <v>0</v>
      </c>
      <c r="D26" s="137">
        <v>8.8010000000000002</v>
      </c>
      <c r="E26" s="138">
        <v>2.9180000000000001</v>
      </c>
      <c r="F26" s="139">
        <v>0.54400000000000004</v>
      </c>
      <c r="G26" s="46">
        <v>0</v>
      </c>
      <c r="H26" s="46">
        <v>16.670000000000002</v>
      </c>
      <c r="I26" s="136">
        <v>16.670000000000002</v>
      </c>
      <c r="J26" s="42">
        <v>0.49199999999999999</v>
      </c>
      <c r="K26" s="44"/>
    </row>
    <row r="27" spans="1:11" ht="32.25" customHeight="1" x14ac:dyDescent="0.2">
      <c r="A27" s="15" t="s">
        <v>94</v>
      </c>
      <c r="B27" s="44" t="s">
        <v>1241</v>
      </c>
      <c r="C27" s="176">
        <v>0</v>
      </c>
      <c r="D27" s="137">
        <v>3.8479999999999999</v>
      </c>
      <c r="E27" s="138">
        <v>1.0409999999999999</v>
      </c>
      <c r="F27" s="139">
        <v>0.41899999999999998</v>
      </c>
      <c r="G27" s="46">
        <v>130.03</v>
      </c>
      <c r="H27" s="46">
        <v>21.47</v>
      </c>
      <c r="I27" s="136">
        <v>21.47</v>
      </c>
      <c r="J27" s="42">
        <v>0.189</v>
      </c>
      <c r="K27" s="44"/>
    </row>
    <row r="28" spans="1:11" ht="32.25" customHeight="1" x14ac:dyDescent="0.2">
      <c r="A28" s="15" t="s">
        <v>95</v>
      </c>
      <c r="B28" s="44" t="s">
        <v>1242</v>
      </c>
      <c r="C28" s="176">
        <v>0</v>
      </c>
      <c r="D28" s="137">
        <v>3.8130000000000002</v>
      </c>
      <c r="E28" s="138">
        <v>1.006</v>
      </c>
      <c r="F28" s="139">
        <v>0.38400000000000001</v>
      </c>
      <c r="G28" s="46">
        <v>77.86</v>
      </c>
      <c r="H28" s="46">
        <v>21.47</v>
      </c>
      <c r="I28" s="136">
        <v>21.47</v>
      </c>
      <c r="J28" s="42">
        <v>0.189</v>
      </c>
      <c r="K28" s="44"/>
    </row>
    <row r="29" spans="1:11" ht="32.25" customHeight="1" x14ac:dyDescent="0.2">
      <c r="A29" s="15" t="s">
        <v>96</v>
      </c>
      <c r="B29" s="44" t="s">
        <v>1243</v>
      </c>
      <c r="C29" s="176">
        <v>0</v>
      </c>
      <c r="D29" s="137">
        <v>3.726</v>
      </c>
      <c r="E29" s="138">
        <v>0.91900000000000004</v>
      </c>
      <c r="F29" s="139">
        <v>0.29699999999999999</v>
      </c>
      <c r="G29" s="46">
        <v>77.86</v>
      </c>
      <c r="H29" s="46">
        <v>21.47</v>
      </c>
      <c r="I29" s="136">
        <v>21.47</v>
      </c>
      <c r="J29" s="42">
        <v>0.189</v>
      </c>
      <c r="K29" s="44"/>
    </row>
    <row r="30" spans="1:11" ht="32.25" customHeight="1" x14ac:dyDescent="0.2">
      <c r="A30" s="15" t="s">
        <v>97</v>
      </c>
      <c r="B30" s="44" t="s">
        <v>1244</v>
      </c>
      <c r="C30" s="176">
        <v>0</v>
      </c>
      <c r="D30" s="137">
        <v>3.6840000000000002</v>
      </c>
      <c r="E30" s="138">
        <v>0.877</v>
      </c>
      <c r="F30" s="139">
        <v>0.255</v>
      </c>
      <c r="G30" s="46">
        <v>77.86</v>
      </c>
      <c r="H30" s="46">
        <v>21.47</v>
      </c>
      <c r="I30" s="136">
        <v>21.47</v>
      </c>
      <c r="J30" s="42">
        <v>0.189</v>
      </c>
      <c r="K30" s="44"/>
    </row>
    <row r="31" spans="1:11" ht="32.25" customHeight="1" x14ac:dyDescent="0.2">
      <c r="A31" s="15" t="s">
        <v>98</v>
      </c>
      <c r="B31" s="44" t="s">
        <v>1245</v>
      </c>
      <c r="C31" s="176">
        <v>0</v>
      </c>
      <c r="D31" s="137">
        <v>3.6419999999999999</v>
      </c>
      <c r="E31" s="138">
        <v>0.83499999999999996</v>
      </c>
      <c r="F31" s="139">
        <v>0.214</v>
      </c>
      <c r="G31" s="46">
        <v>77.86</v>
      </c>
      <c r="H31" s="46">
        <v>21.47</v>
      </c>
      <c r="I31" s="136">
        <v>21.47</v>
      </c>
      <c r="J31" s="42">
        <v>0.189</v>
      </c>
      <c r="K31" s="44"/>
    </row>
    <row r="32" spans="1:11" ht="32.25" customHeight="1" x14ac:dyDescent="0.2">
      <c r="A32" s="15" t="s">
        <v>99</v>
      </c>
      <c r="B32" s="44" t="s">
        <v>1246</v>
      </c>
      <c r="C32" s="176">
        <v>0</v>
      </c>
      <c r="D32" s="137">
        <v>1.905</v>
      </c>
      <c r="E32" s="138">
        <v>0.54100000000000004</v>
      </c>
      <c r="F32" s="139">
        <v>0.34699999999999998</v>
      </c>
      <c r="G32" s="46">
        <v>576.53</v>
      </c>
      <c r="H32" s="46">
        <v>23.03</v>
      </c>
      <c r="I32" s="136">
        <v>23.03</v>
      </c>
      <c r="J32" s="42">
        <v>0.11</v>
      </c>
      <c r="K32" s="44"/>
    </row>
    <row r="33" spans="1:11" ht="32.25" customHeight="1" x14ac:dyDescent="0.2">
      <c r="A33" s="15" t="s">
        <v>100</v>
      </c>
      <c r="B33" s="44" t="s">
        <v>1247</v>
      </c>
      <c r="C33" s="176">
        <v>0</v>
      </c>
      <c r="D33" s="137">
        <v>1.905</v>
      </c>
      <c r="E33" s="138">
        <v>0.54100000000000004</v>
      </c>
      <c r="F33" s="139">
        <v>0.34699999999999998</v>
      </c>
      <c r="G33" s="46">
        <v>313.45999999999998</v>
      </c>
      <c r="H33" s="46">
        <v>23.03</v>
      </c>
      <c r="I33" s="136">
        <v>23.03</v>
      </c>
      <c r="J33" s="42">
        <v>0.11</v>
      </c>
      <c r="K33" s="44"/>
    </row>
    <row r="34" spans="1:11" ht="32.25" customHeight="1" x14ac:dyDescent="0.2">
      <c r="A34" s="15" t="s">
        <v>101</v>
      </c>
      <c r="B34" s="44" t="s">
        <v>1248</v>
      </c>
      <c r="C34" s="176">
        <v>0</v>
      </c>
      <c r="D34" s="137">
        <v>1.7989999999999999</v>
      </c>
      <c r="E34" s="138">
        <v>0.435</v>
      </c>
      <c r="F34" s="139">
        <v>0.24099999999999999</v>
      </c>
      <c r="G34" s="46">
        <v>0</v>
      </c>
      <c r="H34" s="46">
        <v>23.03</v>
      </c>
      <c r="I34" s="136">
        <v>23.03</v>
      </c>
      <c r="J34" s="42">
        <v>0.11</v>
      </c>
      <c r="K34" s="44"/>
    </row>
    <row r="35" spans="1:11" ht="32.25" customHeight="1" x14ac:dyDescent="0.2">
      <c r="A35" s="15" t="s">
        <v>102</v>
      </c>
      <c r="B35" s="44" t="s">
        <v>1249</v>
      </c>
      <c r="C35" s="176">
        <v>0</v>
      </c>
      <c r="D35" s="137">
        <v>1.7370000000000001</v>
      </c>
      <c r="E35" s="138">
        <v>0.373</v>
      </c>
      <c r="F35" s="139">
        <v>0.17899999999999999</v>
      </c>
      <c r="G35" s="46">
        <v>0</v>
      </c>
      <c r="H35" s="46">
        <v>23.03</v>
      </c>
      <c r="I35" s="136">
        <v>23.03</v>
      </c>
      <c r="J35" s="42">
        <v>0.11</v>
      </c>
      <c r="K35" s="44"/>
    </row>
    <row r="36" spans="1:11" ht="32.25" customHeight="1" x14ac:dyDescent="0.2">
      <c r="A36" s="15" t="s">
        <v>103</v>
      </c>
      <c r="B36" s="44" t="s">
        <v>1250</v>
      </c>
      <c r="C36" s="176">
        <v>0</v>
      </c>
      <c r="D36" s="137">
        <v>1.7070000000000001</v>
      </c>
      <c r="E36" s="138">
        <v>0.34300000000000003</v>
      </c>
      <c r="F36" s="139">
        <v>0.14799999999999999</v>
      </c>
      <c r="G36" s="46">
        <v>0</v>
      </c>
      <c r="H36" s="46">
        <v>23.03</v>
      </c>
      <c r="I36" s="136">
        <v>23.03</v>
      </c>
      <c r="J36" s="42">
        <v>0.11</v>
      </c>
      <c r="K36" s="44"/>
    </row>
    <row r="37" spans="1:11" ht="32.25" customHeight="1" x14ac:dyDescent="0.2">
      <c r="A37" s="15" t="s">
        <v>104</v>
      </c>
      <c r="B37" s="44" t="s">
        <v>1251</v>
      </c>
      <c r="C37" s="176" t="s">
        <v>105</v>
      </c>
      <c r="D37" s="140">
        <v>32.262</v>
      </c>
      <c r="E37" s="141">
        <v>8.5749999999999993</v>
      </c>
      <c r="F37" s="139">
        <v>5.0819999999999999</v>
      </c>
      <c r="G37" s="47"/>
      <c r="H37" s="47"/>
      <c r="I37" s="47"/>
      <c r="J37" s="43"/>
      <c r="K37" s="44"/>
    </row>
    <row r="38" spans="1:11" ht="27.75" customHeight="1" x14ac:dyDescent="0.2">
      <c r="A38" s="15" t="s">
        <v>106</v>
      </c>
      <c r="B38" s="45" t="s">
        <v>1252</v>
      </c>
      <c r="C38" s="175" t="s">
        <v>107</v>
      </c>
      <c r="D38" s="137">
        <v>-8.7249999999999996</v>
      </c>
      <c r="E38" s="138">
        <v>-3.1720000000000002</v>
      </c>
      <c r="F38" s="139">
        <v>-0.67600000000000005</v>
      </c>
      <c r="G38" s="46">
        <v>0</v>
      </c>
      <c r="H38" s="47"/>
      <c r="I38" s="47"/>
      <c r="J38" s="43"/>
      <c r="K38" s="44"/>
    </row>
    <row r="39" spans="1:11" ht="27.75" customHeight="1" x14ac:dyDescent="0.2">
      <c r="A39" s="15" t="s">
        <v>108</v>
      </c>
      <c r="B39" s="44" t="s">
        <v>1253</v>
      </c>
      <c r="C39" s="175" t="s">
        <v>107</v>
      </c>
      <c r="D39" s="137">
        <v>-7.3609999999999998</v>
      </c>
      <c r="E39" s="138">
        <v>-2.6160000000000001</v>
      </c>
      <c r="F39" s="139">
        <v>-0.59099999999999997</v>
      </c>
      <c r="G39" s="46">
        <v>0</v>
      </c>
      <c r="H39" s="47"/>
      <c r="I39" s="47"/>
      <c r="J39" s="43"/>
      <c r="K39" s="44"/>
    </row>
    <row r="40" spans="1:11" ht="27.75" customHeight="1" x14ac:dyDescent="0.2">
      <c r="A40" s="15" t="s">
        <v>109</v>
      </c>
      <c r="B40" s="44" t="s">
        <v>1254</v>
      </c>
      <c r="C40" s="176">
        <v>0</v>
      </c>
      <c r="D40" s="137">
        <v>-8.7249999999999996</v>
      </c>
      <c r="E40" s="138">
        <v>-3.1720000000000002</v>
      </c>
      <c r="F40" s="139">
        <v>-0.67600000000000005</v>
      </c>
      <c r="G40" s="46">
        <v>0</v>
      </c>
      <c r="H40" s="47"/>
      <c r="I40" s="47"/>
      <c r="J40" s="42">
        <v>0.55900000000000005</v>
      </c>
      <c r="K40" s="44"/>
    </row>
    <row r="41" spans="1:11" ht="27.75" customHeight="1" x14ac:dyDescent="0.2">
      <c r="A41" s="15" t="s">
        <v>110</v>
      </c>
      <c r="B41" s="44" t="s">
        <v>1255</v>
      </c>
      <c r="C41" s="176">
        <v>0</v>
      </c>
      <c r="D41" s="137">
        <v>-8.7249999999999996</v>
      </c>
      <c r="E41" s="138">
        <v>-3.1720000000000002</v>
      </c>
      <c r="F41" s="139">
        <v>-0.67600000000000005</v>
      </c>
      <c r="G41" s="46">
        <v>0</v>
      </c>
      <c r="H41" s="47"/>
      <c r="I41" s="47"/>
      <c r="J41" s="43"/>
      <c r="K41" s="44"/>
    </row>
    <row r="42" spans="1:11" ht="27.75" customHeight="1" x14ac:dyDescent="0.2">
      <c r="A42" s="15" t="s">
        <v>111</v>
      </c>
      <c r="B42" s="44">
        <v>286</v>
      </c>
      <c r="C42" s="176">
        <v>0</v>
      </c>
      <c r="D42" s="137">
        <v>-7.3609999999999998</v>
      </c>
      <c r="E42" s="138">
        <v>-2.6160000000000001</v>
      </c>
      <c r="F42" s="139">
        <v>-0.59099999999999997</v>
      </c>
      <c r="G42" s="46">
        <v>0</v>
      </c>
      <c r="H42" s="47"/>
      <c r="I42" s="47"/>
      <c r="J42" s="42">
        <v>0.41599999999999998</v>
      </c>
      <c r="K42" s="44"/>
    </row>
    <row r="43" spans="1:11" ht="27.75" customHeight="1" x14ac:dyDescent="0.2">
      <c r="A43" s="15" t="s">
        <v>112</v>
      </c>
      <c r="B43" s="44">
        <v>296</v>
      </c>
      <c r="C43" s="176">
        <v>0</v>
      </c>
      <c r="D43" s="137">
        <v>-7.3609999999999998</v>
      </c>
      <c r="E43" s="138">
        <v>-2.6160000000000001</v>
      </c>
      <c r="F43" s="139">
        <v>-0.59099999999999997</v>
      </c>
      <c r="G43" s="46">
        <v>0</v>
      </c>
      <c r="H43" s="47"/>
      <c r="I43" s="47"/>
      <c r="J43" s="43"/>
      <c r="K43" s="44"/>
    </row>
    <row r="44" spans="1:11" ht="27.75" customHeight="1" x14ac:dyDescent="0.2">
      <c r="A44" s="15" t="s">
        <v>113</v>
      </c>
      <c r="B44" s="44">
        <v>386</v>
      </c>
      <c r="C44" s="176">
        <v>0</v>
      </c>
      <c r="D44" s="137">
        <v>-3.2589999999999999</v>
      </c>
      <c r="E44" s="138">
        <v>-0.88200000000000001</v>
      </c>
      <c r="F44" s="139">
        <v>-0.35499999999999998</v>
      </c>
      <c r="G44" s="46">
        <v>820.69</v>
      </c>
      <c r="H44" s="47"/>
      <c r="I44" s="47"/>
      <c r="J44" s="42">
        <v>0.35699999999999998</v>
      </c>
      <c r="K44" s="44"/>
    </row>
    <row r="45" spans="1:11" ht="27.75" customHeight="1" x14ac:dyDescent="0.2">
      <c r="A45" s="15" t="s">
        <v>114</v>
      </c>
      <c r="B45" s="44">
        <v>406</v>
      </c>
      <c r="C45" s="176">
        <v>0</v>
      </c>
      <c r="D45" s="137">
        <v>-3.2589999999999999</v>
      </c>
      <c r="E45" s="138">
        <v>-0.88200000000000001</v>
      </c>
      <c r="F45" s="139">
        <v>-0.35499999999999998</v>
      </c>
      <c r="G45" s="46">
        <v>820.69</v>
      </c>
      <c r="H45" s="47"/>
      <c r="I45" s="47"/>
      <c r="J45" s="43"/>
      <c r="K45" s="44"/>
    </row>
    <row r="46" spans="1:11" ht="27.75" customHeight="1" x14ac:dyDescent="0.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15"/>
  <sheetViews>
    <sheetView zoomScale="80" zoomScaleNormal="80" zoomScaleSheetLayoutView="100" workbookViewId="0">
      <selection activeCell="A10" sqref="A10:N315"/>
    </sheetView>
  </sheetViews>
  <sheetFormatPr defaultColWidth="9.28515625" defaultRowHeight="27.75" customHeight="1" x14ac:dyDescent="0.2"/>
  <cols>
    <col min="1" max="1" width="14.5703125" style="53" customWidth="1"/>
    <col min="2" max="2" width="18" style="53" customWidth="1"/>
    <col min="3" max="3" width="17.28515625" style="53" customWidth="1"/>
    <col min="4" max="4" width="14.7109375" style="60" customWidth="1"/>
    <col min="5" max="5" width="22.28515625" style="60" customWidth="1"/>
    <col min="6" max="6" width="17.28515625" style="60" customWidth="1"/>
    <col min="7" max="7" width="25.28515625" style="60" customWidth="1"/>
    <col min="8" max="8" width="14.7109375" style="53" customWidth="1"/>
    <col min="9" max="9" width="14.7109375" style="61" customWidth="1"/>
    <col min="10" max="11" width="14.7109375" style="62" customWidth="1"/>
    <col min="12" max="15" width="14.7109375" style="53" customWidth="1"/>
    <col min="16" max="17" width="15.5703125" style="53" customWidth="1"/>
    <col min="18" max="16384" width="9.28515625" style="53"/>
  </cols>
  <sheetData>
    <row r="1" spans="1:16" ht="66.75" customHeight="1" x14ac:dyDescent="0.2">
      <c r="A1" s="52" t="s">
        <v>37</v>
      </c>
      <c r="B1" s="52"/>
      <c r="C1" s="237" t="s">
        <v>115</v>
      </c>
      <c r="D1" s="237"/>
      <c r="E1" s="206"/>
      <c r="F1" s="238" t="s">
        <v>116</v>
      </c>
      <c r="G1" s="238"/>
      <c r="H1" s="238"/>
      <c r="I1" s="238"/>
      <c r="J1" s="238"/>
      <c r="K1" s="238"/>
      <c r="L1" s="238"/>
      <c r="M1" s="238"/>
      <c r="N1" s="238"/>
      <c r="O1" s="238"/>
      <c r="P1" s="238"/>
    </row>
    <row r="2" spans="1:16" s="54" customFormat="1" ht="25.5" customHeight="1" x14ac:dyDescent="0.2">
      <c r="A2" s="239" t="str">
        <f>Overview!B4&amp; " - Effective from "&amp;Overview!D4&amp;" - "&amp;Overview!E4&amp;" Designated EHV charges"</f>
        <v>Fulcrum Electricity Assets Ltd - GSP_P - Effective from 1 April 2027 - Final  Designated EHV charges</v>
      </c>
      <c r="B2" s="240"/>
      <c r="C2" s="240"/>
      <c r="D2" s="240"/>
      <c r="E2" s="240"/>
      <c r="F2" s="240"/>
      <c r="G2" s="240"/>
      <c r="H2" s="240"/>
      <c r="I2" s="240"/>
      <c r="J2" s="240"/>
      <c r="K2" s="240"/>
      <c r="L2" s="240"/>
      <c r="M2" s="240"/>
      <c r="N2" s="241"/>
      <c r="O2" s="85"/>
      <c r="P2" s="86"/>
    </row>
    <row r="3" spans="1:16" s="86" customFormat="1" ht="10.5" customHeight="1" x14ac:dyDescent="0.2">
      <c r="A3" s="85"/>
      <c r="B3" s="85"/>
      <c r="C3" s="85"/>
      <c r="D3" s="85"/>
      <c r="E3" s="85"/>
      <c r="F3" s="85"/>
      <c r="G3" s="85"/>
      <c r="H3" s="89"/>
      <c r="I3" s="85"/>
      <c r="J3" s="85"/>
      <c r="K3" s="85"/>
      <c r="L3" s="85"/>
      <c r="M3" s="85"/>
      <c r="N3" s="85"/>
      <c r="O3" s="85"/>
    </row>
    <row r="4" spans="1:16" s="86" customFormat="1" ht="25.5" customHeight="1" x14ac:dyDescent="0.2">
      <c r="A4" s="221" t="s">
        <v>117</v>
      </c>
      <c r="B4" s="221"/>
      <c r="C4" s="221"/>
      <c r="D4" s="221"/>
      <c r="E4" s="221"/>
      <c r="F4" s="221"/>
      <c r="G4" s="85"/>
      <c r="H4" s="89"/>
      <c r="I4" s="85"/>
      <c r="J4" s="85"/>
      <c r="K4" s="85"/>
      <c r="L4" s="85"/>
      <c r="M4" s="85"/>
      <c r="N4" s="85"/>
      <c r="O4" s="85"/>
    </row>
    <row r="5" spans="1:16" s="86" customFormat="1" ht="25.5" customHeight="1" x14ac:dyDescent="0.2">
      <c r="A5" s="242" t="s">
        <v>41</v>
      </c>
      <c r="B5" s="243"/>
      <c r="C5" s="243"/>
      <c r="D5" s="236" t="s">
        <v>118</v>
      </c>
      <c r="E5" s="236"/>
      <c r="F5" s="236"/>
      <c r="G5" s="85"/>
      <c r="H5" s="89"/>
      <c r="I5" s="85"/>
      <c r="J5" s="85"/>
      <c r="K5" s="85"/>
      <c r="L5" s="85"/>
      <c r="M5" s="85"/>
      <c r="N5" s="85"/>
      <c r="O5" s="85"/>
    </row>
    <row r="6" spans="1:16" s="86" customFormat="1" ht="53.25" customHeight="1" x14ac:dyDescent="0.2">
      <c r="A6" s="229" t="s">
        <v>52</v>
      </c>
      <c r="B6" s="229"/>
      <c r="C6" s="229"/>
      <c r="D6" s="230" t="s">
        <v>48</v>
      </c>
      <c r="E6" s="230"/>
      <c r="F6" s="230"/>
      <c r="G6" s="85"/>
      <c r="H6" s="89"/>
      <c r="I6" s="85"/>
      <c r="J6" s="85"/>
      <c r="K6" s="85"/>
      <c r="L6" s="85"/>
      <c r="M6" s="85"/>
      <c r="N6" s="85"/>
      <c r="O6" s="85"/>
    </row>
    <row r="7" spans="1:16" s="86" customFormat="1" ht="25.5" customHeight="1" x14ac:dyDescent="0.2">
      <c r="A7" s="229" t="s">
        <v>59</v>
      </c>
      <c r="B7" s="229"/>
      <c r="C7" s="229"/>
      <c r="D7" s="230" t="s">
        <v>60</v>
      </c>
      <c r="E7" s="230"/>
      <c r="F7" s="230"/>
      <c r="G7" s="85"/>
      <c r="H7" s="89"/>
      <c r="I7" s="85"/>
      <c r="J7" s="85"/>
      <c r="K7" s="85"/>
      <c r="L7" s="85"/>
      <c r="M7" s="85"/>
      <c r="N7" s="85"/>
      <c r="O7" s="85"/>
    </row>
    <row r="8" spans="1:16" s="86" customFormat="1" ht="10.5" customHeight="1" x14ac:dyDescent="0.2">
      <c r="A8" s="85"/>
      <c r="B8" s="85"/>
      <c r="C8" s="85"/>
      <c r="D8" s="85"/>
      <c r="E8" s="85"/>
      <c r="F8" s="85"/>
      <c r="G8" s="85"/>
      <c r="H8" s="89"/>
      <c r="I8" s="85"/>
      <c r="J8" s="85"/>
      <c r="K8" s="85"/>
      <c r="L8" s="85"/>
      <c r="M8" s="85"/>
      <c r="N8" s="85"/>
      <c r="O8" s="85"/>
    </row>
    <row r="9" spans="1:16" ht="63.75" customHeight="1" x14ac:dyDescent="0.2">
      <c r="A9" s="56" t="s">
        <v>119</v>
      </c>
      <c r="B9" s="55" t="s">
        <v>120</v>
      </c>
      <c r="C9" s="56" t="s">
        <v>121</v>
      </c>
      <c r="D9" s="55" t="s">
        <v>122</v>
      </c>
      <c r="E9" s="57" t="s">
        <v>123</v>
      </c>
      <c r="F9" s="195" t="s">
        <v>124</v>
      </c>
      <c r="G9" s="58" t="s">
        <v>125</v>
      </c>
      <c r="H9" s="57" t="s">
        <v>126</v>
      </c>
      <c r="I9" s="57" t="s">
        <v>127</v>
      </c>
      <c r="J9" s="132" t="s">
        <v>128</v>
      </c>
      <c r="K9" s="58" t="s">
        <v>129</v>
      </c>
      <c r="L9" s="57" t="s">
        <v>130</v>
      </c>
      <c r="M9" s="57" t="s">
        <v>131</v>
      </c>
      <c r="N9" s="132" t="s">
        <v>132</v>
      </c>
    </row>
    <row r="10" spans="1:16" ht="12.75" x14ac:dyDescent="0.2">
      <c r="A10" s="97"/>
      <c r="B10" s="198"/>
      <c r="C10" s="97"/>
      <c r="D10" s="198"/>
      <c r="E10" s="194"/>
      <c r="F10" s="194"/>
      <c r="G10" s="63"/>
      <c r="H10" s="64"/>
      <c r="I10" s="64"/>
      <c r="J10" s="64"/>
      <c r="K10" s="65"/>
      <c r="L10" s="66"/>
      <c r="M10" s="66"/>
      <c r="N10" s="66"/>
    </row>
    <row r="11" spans="1:16" ht="15" customHeight="1" x14ac:dyDescent="0.2">
      <c r="A11" s="97"/>
      <c r="B11" s="198"/>
      <c r="C11" s="97"/>
      <c r="D11" s="198"/>
      <c r="E11" s="194"/>
      <c r="F11" s="194"/>
      <c r="G11" s="63"/>
      <c r="H11" s="64"/>
      <c r="I11" s="64"/>
      <c r="J11" s="64"/>
      <c r="K11" s="65"/>
      <c r="L11" s="66"/>
      <c r="M11" s="66"/>
      <c r="N11" s="66"/>
    </row>
    <row r="12" spans="1:16" ht="15" customHeight="1" x14ac:dyDescent="0.2">
      <c r="A12" s="97"/>
      <c r="B12" s="198"/>
      <c r="C12" s="97"/>
      <c r="D12" s="198"/>
      <c r="E12" s="194"/>
      <c r="F12" s="194"/>
      <c r="G12" s="63"/>
      <c r="H12" s="64"/>
      <c r="I12" s="64"/>
      <c r="J12" s="64"/>
      <c r="K12" s="65"/>
      <c r="L12" s="66"/>
      <c r="M12" s="66"/>
      <c r="N12" s="66"/>
    </row>
    <row r="13" spans="1:16" ht="15" customHeight="1" x14ac:dyDescent="0.2">
      <c r="A13" s="97"/>
      <c r="B13" s="198"/>
      <c r="C13" s="97"/>
      <c r="D13" s="198"/>
      <c r="E13" s="194"/>
      <c r="F13" s="194"/>
      <c r="G13" s="63"/>
      <c r="H13" s="64"/>
      <c r="I13" s="64"/>
      <c r="J13" s="64"/>
      <c r="K13" s="65"/>
      <c r="L13" s="66"/>
      <c r="M13" s="66"/>
      <c r="N13" s="66"/>
    </row>
    <row r="14" spans="1:16" ht="15" customHeight="1" x14ac:dyDescent="0.2">
      <c r="A14" s="97"/>
      <c r="B14" s="198"/>
      <c r="C14" s="97"/>
      <c r="D14" s="198"/>
      <c r="E14" s="194"/>
      <c r="F14" s="194"/>
      <c r="G14" s="63"/>
      <c r="H14" s="64"/>
      <c r="I14" s="64"/>
      <c r="J14" s="64"/>
      <c r="K14" s="65"/>
      <c r="L14" s="66"/>
      <c r="M14" s="66"/>
      <c r="N14" s="66"/>
    </row>
    <row r="15" spans="1:16" ht="15" customHeight="1" x14ac:dyDescent="0.2">
      <c r="A15" s="97"/>
      <c r="B15" s="198"/>
      <c r="C15" s="97"/>
      <c r="D15" s="198"/>
      <c r="E15" s="194"/>
      <c r="F15" s="194"/>
      <c r="G15" s="63"/>
      <c r="H15" s="64"/>
      <c r="I15" s="64"/>
      <c r="J15" s="64"/>
      <c r="K15" s="65"/>
      <c r="L15" s="66"/>
      <c r="M15" s="66"/>
      <c r="N15" s="66"/>
    </row>
    <row r="16" spans="1:16" ht="15" customHeight="1" x14ac:dyDescent="0.2">
      <c r="A16" s="97"/>
      <c r="B16" s="198"/>
      <c r="C16" s="97"/>
      <c r="D16" s="198"/>
      <c r="E16" s="194"/>
      <c r="F16" s="194"/>
      <c r="G16" s="63"/>
      <c r="H16" s="64"/>
      <c r="I16" s="64"/>
      <c r="J16" s="64"/>
      <c r="K16" s="65"/>
      <c r="L16" s="66"/>
      <c r="M16" s="66"/>
      <c r="N16" s="66"/>
    </row>
    <row r="17" spans="1:14" ht="15" customHeight="1" x14ac:dyDescent="0.2">
      <c r="A17" s="97"/>
      <c r="B17" s="198"/>
      <c r="C17" s="97"/>
      <c r="D17" s="198"/>
      <c r="E17" s="194"/>
      <c r="F17" s="194"/>
      <c r="G17" s="63"/>
      <c r="H17" s="64"/>
      <c r="I17" s="64"/>
      <c r="J17" s="64"/>
      <c r="K17" s="65"/>
      <c r="L17" s="66"/>
      <c r="M17" s="66"/>
      <c r="N17" s="66"/>
    </row>
    <row r="18" spans="1:14" ht="15" customHeight="1" x14ac:dyDescent="0.2">
      <c r="A18" s="97"/>
      <c r="B18" s="198"/>
      <c r="C18" s="97"/>
      <c r="D18" s="198"/>
      <c r="E18" s="194"/>
      <c r="F18" s="194"/>
      <c r="G18" s="63"/>
      <c r="H18" s="64"/>
      <c r="I18" s="64"/>
      <c r="J18" s="64"/>
      <c r="K18" s="65"/>
      <c r="L18" s="66"/>
      <c r="M18" s="66"/>
      <c r="N18" s="66"/>
    </row>
    <row r="19" spans="1:14" ht="15" customHeight="1" x14ac:dyDescent="0.2">
      <c r="A19" s="97"/>
      <c r="B19" s="198"/>
      <c r="C19" s="97"/>
      <c r="D19" s="198"/>
      <c r="E19" s="194"/>
      <c r="F19" s="194"/>
      <c r="G19" s="63"/>
      <c r="H19" s="64"/>
      <c r="I19" s="64"/>
      <c r="J19" s="64"/>
      <c r="K19" s="65"/>
      <c r="L19" s="66"/>
      <c r="M19" s="66"/>
      <c r="N19" s="66"/>
    </row>
    <row r="20" spans="1:14" ht="15" customHeight="1" x14ac:dyDescent="0.2">
      <c r="A20" s="97"/>
      <c r="B20" s="198"/>
      <c r="C20" s="97"/>
      <c r="D20" s="198"/>
      <c r="E20" s="194"/>
      <c r="F20" s="194"/>
      <c r="G20" s="63"/>
      <c r="H20" s="64"/>
      <c r="I20" s="64"/>
      <c r="J20" s="64"/>
      <c r="K20" s="65"/>
      <c r="L20" s="66"/>
      <c r="M20" s="66"/>
      <c r="N20" s="66"/>
    </row>
    <row r="21" spans="1:14" ht="15" customHeight="1" x14ac:dyDescent="0.2">
      <c r="A21" s="97"/>
      <c r="B21" s="198"/>
      <c r="C21" s="97"/>
      <c r="D21" s="198"/>
      <c r="E21" s="194"/>
      <c r="F21" s="194"/>
      <c r="G21" s="63"/>
      <c r="H21" s="64"/>
      <c r="I21" s="64"/>
      <c r="J21" s="64"/>
      <c r="K21" s="65"/>
      <c r="L21" s="66"/>
      <c r="M21" s="66"/>
      <c r="N21" s="66"/>
    </row>
    <row r="22" spans="1:14" ht="15" customHeight="1" x14ac:dyDescent="0.2">
      <c r="A22" s="97"/>
      <c r="B22" s="198"/>
      <c r="C22" s="97"/>
      <c r="D22" s="198"/>
      <c r="E22" s="194"/>
      <c r="F22" s="194"/>
      <c r="G22" s="63"/>
      <c r="H22" s="64"/>
      <c r="I22" s="64"/>
      <c r="J22" s="64"/>
      <c r="K22" s="65"/>
      <c r="L22" s="66"/>
      <c r="M22" s="66"/>
      <c r="N22" s="66"/>
    </row>
    <row r="23" spans="1:14" ht="15" customHeight="1" x14ac:dyDescent="0.2">
      <c r="A23" s="97"/>
      <c r="B23" s="198"/>
      <c r="C23" s="97"/>
      <c r="D23" s="198"/>
      <c r="E23" s="194"/>
      <c r="F23" s="194"/>
      <c r="G23" s="63"/>
      <c r="H23" s="64"/>
      <c r="I23" s="64"/>
      <c r="J23" s="64"/>
      <c r="K23" s="65"/>
      <c r="L23" s="66"/>
      <c r="M23" s="66"/>
      <c r="N23" s="66"/>
    </row>
    <row r="24" spans="1:14" ht="15" customHeight="1" x14ac:dyDescent="0.2">
      <c r="A24" s="97"/>
      <c r="B24" s="198"/>
      <c r="C24" s="97"/>
      <c r="D24" s="198"/>
      <c r="E24" s="194"/>
      <c r="F24" s="194"/>
      <c r="G24" s="63"/>
      <c r="H24" s="64"/>
      <c r="I24" s="64"/>
      <c r="J24" s="64"/>
      <c r="K24" s="65"/>
      <c r="L24" s="66"/>
      <c r="M24" s="66"/>
      <c r="N24" s="66"/>
    </row>
    <row r="25" spans="1:14" ht="15" customHeight="1" x14ac:dyDescent="0.2">
      <c r="A25" s="97"/>
      <c r="B25" s="198"/>
      <c r="C25" s="97"/>
      <c r="D25" s="198"/>
      <c r="E25" s="194"/>
      <c r="F25" s="194"/>
      <c r="G25" s="63"/>
      <c r="H25" s="64"/>
      <c r="I25" s="64"/>
      <c r="J25" s="64"/>
      <c r="K25" s="65"/>
      <c r="L25" s="66"/>
      <c r="M25" s="66"/>
      <c r="N25" s="66"/>
    </row>
    <row r="26" spans="1:14" ht="15" customHeight="1" x14ac:dyDescent="0.2">
      <c r="A26" s="97"/>
      <c r="B26" s="198"/>
      <c r="C26" s="97"/>
      <c r="D26" s="198"/>
      <c r="E26" s="194"/>
      <c r="F26" s="194"/>
      <c r="G26" s="63"/>
      <c r="H26" s="64"/>
      <c r="I26" s="64"/>
      <c r="J26" s="64"/>
      <c r="K26" s="65"/>
      <c r="L26" s="66"/>
      <c r="M26" s="66"/>
      <c r="N26" s="66"/>
    </row>
    <row r="27" spans="1:14" ht="15" customHeight="1" x14ac:dyDescent="0.2">
      <c r="A27" s="97"/>
      <c r="B27" s="198"/>
      <c r="C27" s="97"/>
      <c r="D27" s="198"/>
      <c r="E27" s="194"/>
      <c r="F27" s="194"/>
      <c r="G27" s="63"/>
      <c r="H27" s="64"/>
      <c r="I27" s="64"/>
      <c r="J27" s="64"/>
      <c r="K27" s="65"/>
      <c r="L27" s="66"/>
      <c r="M27" s="66"/>
      <c r="N27" s="66"/>
    </row>
    <row r="28" spans="1:14" ht="15" customHeight="1" x14ac:dyDescent="0.2">
      <c r="A28" s="97"/>
      <c r="B28" s="198"/>
      <c r="C28" s="97"/>
      <c r="D28" s="198"/>
      <c r="E28" s="194"/>
      <c r="F28" s="194"/>
      <c r="G28" s="63"/>
      <c r="H28" s="64"/>
      <c r="I28" s="64"/>
      <c r="J28" s="64"/>
      <c r="K28" s="65"/>
      <c r="L28" s="66"/>
      <c r="M28" s="66"/>
      <c r="N28" s="66"/>
    </row>
    <row r="29" spans="1:14" ht="15" customHeight="1" x14ac:dyDescent="0.2">
      <c r="A29" s="97"/>
      <c r="B29" s="198"/>
      <c r="C29" s="97"/>
      <c r="D29" s="198"/>
      <c r="E29" s="194"/>
      <c r="F29" s="194"/>
      <c r="G29" s="63"/>
      <c r="H29" s="64"/>
      <c r="I29" s="64"/>
      <c r="J29" s="64"/>
      <c r="K29" s="65"/>
      <c r="L29" s="66"/>
      <c r="M29" s="66"/>
      <c r="N29" s="66"/>
    </row>
    <row r="30" spans="1:14" ht="15" customHeight="1" x14ac:dyDescent="0.2">
      <c r="A30" s="97"/>
      <c r="B30" s="198"/>
      <c r="C30" s="97"/>
      <c r="D30" s="198"/>
      <c r="E30" s="194"/>
      <c r="F30" s="194"/>
      <c r="G30" s="63"/>
      <c r="H30" s="64"/>
      <c r="I30" s="64"/>
      <c r="J30" s="64"/>
      <c r="K30" s="65"/>
      <c r="L30" s="66"/>
      <c r="M30" s="66"/>
      <c r="N30" s="66"/>
    </row>
    <row r="31" spans="1:14" ht="15" customHeight="1" x14ac:dyDescent="0.2">
      <c r="A31" s="97"/>
      <c r="B31" s="198"/>
      <c r="C31" s="97"/>
      <c r="D31" s="198"/>
      <c r="E31" s="194"/>
      <c r="F31" s="194"/>
      <c r="G31" s="63"/>
      <c r="H31" s="64"/>
      <c r="I31" s="64"/>
      <c r="J31" s="64"/>
      <c r="K31" s="65"/>
      <c r="L31" s="66"/>
      <c r="M31" s="66"/>
      <c r="N31" s="66"/>
    </row>
    <row r="32" spans="1:14" ht="15" customHeight="1" x14ac:dyDescent="0.2">
      <c r="A32" s="97"/>
      <c r="B32" s="198"/>
      <c r="C32" s="97"/>
      <c r="D32" s="198"/>
      <c r="E32" s="194"/>
      <c r="F32" s="194"/>
      <c r="G32" s="63"/>
      <c r="H32" s="64"/>
      <c r="I32" s="64"/>
      <c r="J32" s="64"/>
      <c r="K32" s="65"/>
      <c r="L32" s="66"/>
      <c r="M32" s="66"/>
      <c r="N32" s="66"/>
    </row>
    <row r="33" spans="1:14" ht="15" customHeight="1" x14ac:dyDescent="0.2">
      <c r="A33" s="97"/>
      <c r="B33" s="198"/>
      <c r="C33" s="97"/>
      <c r="D33" s="198"/>
      <c r="E33" s="194"/>
      <c r="F33" s="194"/>
      <c r="G33" s="63"/>
      <c r="H33" s="64"/>
      <c r="I33" s="64"/>
      <c r="J33" s="64"/>
      <c r="K33" s="65"/>
      <c r="L33" s="66"/>
      <c r="M33" s="66"/>
      <c r="N33" s="66"/>
    </row>
    <row r="34" spans="1:14" ht="15" customHeight="1" x14ac:dyDescent="0.2">
      <c r="A34" s="97"/>
      <c r="B34" s="198"/>
      <c r="C34" s="97"/>
      <c r="D34" s="198"/>
      <c r="E34" s="194"/>
      <c r="F34" s="194"/>
      <c r="G34" s="63"/>
      <c r="H34" s="64"/>
      <c r="I34" s="64"/>
      <c r="J34" s="64"/>
      <c r="K34" s="65"/>
      <c r="L34" s="66"/>
      <c r="M34" s="66"/>
      <c r="N34" s="66"/>
    </row>
    <row r="35" spans="1:14" ht="15" customHeight="1" x14ac:dyDescent="0.2">
      <c r="A35" s="97"/>
      <c r="B35" s="198"/>
      <c r="C35" s="97"/>
      <c r="D35" s="198"/>
      <c r="E35" s="194"/>
      <c r="F35" s="194"/>
      <c r="G35" s="63"/>
      <c r="H35" s="64"/>
      <c r="I35" s="64"/>
      <c r="J35" s="64"/>
      <c r="K35" s="65"/>
      <c r="L35" s="66"/>
      <c r="M35" s="66"/>
      <c r="N35" s="66"/>
    </row>
    <row r="36" spans="1:14" ht="15" customHeight="1" x14ac:dyDescent="0.2">
      <c r="A36" s="97"/>
      <c r="B36" s="198"/>
      <c r="C36" s="97"/>
      <c r="D36" s="198"/>
      <c r="E36" s="194"/>
      <c r="F36" s="194"/>
      <c r="G36" s="63"/>
      <c r="H36" s="64"/>
      <c r="I36" s="64"/>
      <c r="J36" s="64"/>
      <c r="K36" s="65"/>
      <c r="L36" s="66"/>
      <c r="M36" s="66"/>
      <c r="N36" s="66"/>
    </row>
    <row r="37" spans="1:14" ht="15" customHeight="1" x14ac:dyDescent="0.2">
      <c r="A37" s="97"/>
      <c r="B37" s="198"/>
      <c r="C37" s="97"/>
      <c r="D37" s="198"/>
      <c r="E37" s="194"/>
      <c r="F37" s="194"/>
      <c r="G37" s="63"/>
      <c r="H37" s="64"/>
      <c r="I37" s="64"/>
      <c r="J37" s="64"/>
      <c r="K37" s="65"/>
      <c r="L37" s="66"/>
      <c r="M37" s="66"/>
      <c r="N37" s="66"/>
    </row>
    <row r="38" spans="1:14" ht="15" customHeight="1" x14ac:dyDescent="0.2">
      <c r="A38" s="97"/>
      <c r="B38" s="198"/>
      <c r="C38" s="97"/>
      <c r="D38" s="198"/>
      <c r="E38" s="194"/>
      <c r="F38" s="194"/>
      <c r="G38" s="63"/>
      <c r="H38" s="64"/>
      <c r="I38" s="64"/>
      <c r="J38" s="64"/>
      <c r="K38" s="65"/>
      <c r="L38" s="66"/>
      <c r="M38" s="66"/>
      <c r="N38" s="66"/>
    </row>
    <row r="39" spans="1:14" ht="15" customHeight="1" x14ac:dyDescent="0.2">
      <c r="A39" s="97"/>
      <c r="B39" s="198"/>
      <c r="C39" s="97"/>
      <c r="D39" s="198"/>
      <c r="E39" s="194"/>
      <c r="F39" s="194"/>
      <c r="G39" s="63"/>
      <c r="H39" s="64"/>
      <c r="I39" s="64"/>
      <c r="J39" s="64"/>
      <c r="K39" s="65"/>
      <c r="L39" s="66"/>
      <c r="M39" s="66"/>
      <c r="N39" s="66"/>
    </row>
    <row r="40" spans="1:14" ht="15" customHeight="1" x14ac:dyDescent="0.2">
      <c r="A40" s="97"/>
      <c r="B40" s="198"/>
      <c r="C40" s="97"/>
      <c r="D40" s="198"/>
      <c r="E40" s="194"/>
      <c r="F40" s="194"/>
      <c r="G40" s="63"/>
      <c r="H40" s="64"/>
      <c r="I40" s="64"/>
      <c r="J40" s="64"/>
      <c r="K40" s="65"/>
      <c r="L40" s="66"/>
      <c r="M40" s="66"/>
      <c r="N40" s="66"/>
    </row>
    <row r="41" spans="1:14" ht="15" customHeight="1" x14ac:dyDescent="0.2">
      <c r="A41" s="97"/>
      <c r="B41" s="198"/>
      <c r="C41" s="97"/>
      <c r="D41" s="198"/>
      <c r="E41" s="194"/>
      <c r="F41" s="194"/>
      <c r="G41" s="63"/>
      <c r="H41" s="64"/>
      <c r="I41" s="64"/>
      <c r="J41" s="64"/>
      <c r="K41" s="65"/>
      <c r="L41" s="66"/>
      <c r="M41" s="66"/>
      <c r="N41" s="66"/>
    </row>
    <row r="42" spans="1:14" ht="15" customHeight="1" x14ac:dyDescent="0.2">
      <c r="A42" s="97"/>
      <c r="B42" s="198"/>
      <c r="C42" s="97"/>
      <c r="D42" s="198"/>
      <c r="E42" s="194"/>
      <c r="F42" s="194"/>
      <c r="G42" s="63"/>
      <c r="H42" s="64"/>
      <c r="I42" s="64"/>
      <c r="J42" s="64"/>
      <c r="K42" s="65"/>
      <c r="L42" s="66"/>
      <c r="M42" s="66"/>
      <c r="N42" s="66"/>
    </row>
    <row r="43" spans="1:14" ht="15" customHeight="1" x14ac:dyDescent="0.2">
      <c r="A43" s="97"/>
      <c r="B43" s="198"/>
      <c r="C43" s="97"/>
      <c r="D43" s="198"/>
      <c r="E43" s="194"/>
      <c r="F43" s="194"/>
      <c r="G43" s="63"/>
      <c r="H43" s="64"/>
      <c r="I43" s="64"/>
      <c r="J43" s="64"/>
      <c r="K43" s="65"/>
      <c r="L43" s="66"/>
      <c r="M43" s="66"/>
      <c r="N43" s="66"/>
    </row>
    <row r="44" spans="1:14" ht="15" customHeight="1" x14ac:dyDescent="0.2">
      <c r="A44" s="97"/>
      <c r="B44" s="198"/>
      <c r="C44" s="97"/>
      <c r="D44" s="198"/>
      <c r="E44" s="194"/>
      <c r="F44" s="194"/>
      <c r="G44" s="63"/>
      <c r="H44" s="64"/>
      <c r="I44" s="64"/>
      <c r="J44" s="64"/>
      <c r="K44" s="65"/>
      <c r="L44" s="66"/>
      <c r="M44" s="66"/>
      <c r="N44" s="66"/>
    </row>
    <row r="45" spans="1:14" ht="15" customHeight="1" x14ac:dyDescent="0.2">
      <c r="A45" s="97"/>
      <c r="B45" s="198"/>
      <c r="C45" s="97"/>
      <c r="D45" s="198"/>
      <c r="E45" s="194"/>
      <c r="F45" s="194"/>
      <c r="G45" s="63"/>
      <c r="H45" s="64"/>
      <c r="I45" s="64"/>
      <c r="J45" s="64"/>
      <c r="K45" s="65"/>
      <c r="L45" s="66"/>
      <c r="M45" s="66"/>
      <c r="N45" s="66"/>
    </row>
    <row r="46" spans="1:14" ht="15" customHeight="1" x14ac:dyDescent="0.2">
      <c r="A46" s="97"/>
      <c r="B46" s="198"/>
      <c r="C46" s="97"/>
      <c r="D46" s="198"/>
      <c r="E46" s="194"/>
      <c r="F46" s="194"/>
      <c r="G46" s="63"/>
      <c r="H46" s="64"/>
      <c r="I46" s="64"/>
      <c r="J46" s="64"/>
      <c r="K46" s="65"/>
      <c r="L46" s="66"/>
      <c r="M46" s="66"/>
      <c r="N46" s="66"/>
    </row>
    <row r="47" spans="1:14" ht="15" customHeight="1" x14ac:dyDescent="0.2">
      <c r="A47" s="97"/>
      <c r="B47" s="198"/>
      <c r="C47" s="97"/>
      <c r="D47" s="198"/>
      <c r="E47" s="194"/>
      <c r="F47" s="194"/>
      <c r="G47" s="63"/>
      <c r="H47" s="64"/>
      <c r="I47" s="64"/>
      <c r="J47" s="64"/>
      <c r="K47" s="65"/>
      <c r="L47" s="66"/>
      <c r="M47" s="66"/>
      <c r="N47" s="66"/>
    </row>
    <row r="48" spans="1:14" ht="15" customHeight="1" x14ac:dyDescent="0.2">
      <c r="A48" s="97"/>
      <c r="B48" s="198"/>
      <c r="C48" s="97"/>
      <c r="D48" s="198"/>
      <c r="E48" s="194"/>
      <c r="F48" s="194"/>
      <c r="G48" s="63"/>
      <c r="H48" s="64"/>
      <c r="I48" s="64"/>
      <c r="J48" s="64"/>
      <c r="K48" s="65"/>
      <c r="L48" s="66"/>
      <c r="M48" s="66"/>
      <c r="N48" s="66"/>
    </row>
    <row r="49" spans="1:14" ht="15" customHeight="1" x14ac:dyDescent="0.2">
      <c r="A49" s="97"/>
      <c r="B49" s="198"/>
      <c r="C49" s="97"/>
      <c r="D49" s="198"/>
      <c r="E49" s="194"/>
      <c r="F49" s="194"/>
      <c r="G49" s="63"/>
      <c r="H49" s="64"/>
      <c r="I49" s="64"/>
      <c r="J49" s="64"/>
      <c r="K49" s="65"/>
      <c r="L49" s="66"/>
      <c r="M49" s="66"/>
      <c r="N49" s="66"/>
    </row>
    <row r="50" spans="1:14" ht="15" customHeight="1" x14ac:dyDescent="0.2">
      <c r="A50" s="97"/>
      <c r="B50" s="198"/>
      <c r="C50" s="97"/>
      <c r="D50" s="198"/>
      <c r="E50" s="194"/>
      <c r="F50" s="194"/>
      <c r="G50" s="63"/>
      <c r="H50" s="64"/>
      <c r="I50" s="64"/>
      <c r="J50" s="64"/>
      <c r="K50" s="65"/>
      <c r="L50" s="66"/>
      <c r="M50" s="66"/>
      <c r="N50" s="66"/>
    </row>
    <row r="51" spans="1:14" ht="15" customHeight="1" x14ac:dyDescent="0.2">
      <c r="A51" s="97"/>
      <c r="B51" s="198"/>
      <c r="C51" s="97"/>
      <c r="D51" s="198"/>
      <c r="E51" s="194"/>
      <c r="F51" s="194"/>
      <c r="G51" s="63"/>
      <c r="H51" s="64"/>
      <c r="I51" s="64"/>
      <c r="J51" s="64"/>
      <c r="K51" s="65"/>
      <c r="L51" s="66"/>
      <c r="M51" s="66"/>
      <c r="N51" s="66"/>
    </row>
    <row r="52" spans="1:14" ht="15" customHeight="1" x14ac:dyDescent="0.2">
      <c r="A52" s="97"/>
      <c r="B52" s="198"/>
      <c r="C52" s="97"/>
      <c r="D52" s="198"/>
      <c r="E52" s="194"/>
      <c r="F52" s="194"/>
      <c r="G52" s="63"/>
      <c r="H52" s="64"/>
      <c r="I52" s="64"/>
      <c r="J52" s="64"/>
      <c r="K52" s="65"/>
      <c r="L52" s="66"/>
      <c r="M52" s="66"/>
      <c r="N52" s="66"/>
    </row>
    <row r="53" spans="1:14" ht="15" customHeight="1" x14ac:dyDescent="0.2">
      <c r="A53" s="97"/>
      <c r="B53" s="198"/>
      <c r="C53" s="97"/>
      <c r="D53" s="198"/>
      <c r="E53" s="194"/>
      <c r="F53" s="194"/>
      <c r="G53" s="63"/>
      <c r="H53" s="64"/>
      <c r="I53" s="64"/>
      <c r="J53" s="64"/>
      <c r="K53" s="65"/>
      <c r="L53" s="66"/>
      <c r="M53" s="66"/>
      <c r="N53" s="66"/>
    </row>
    <row r="54" spans="1:14" ht="15" customHeight="1" x14ac:dyDescent="0.2">
      <c r="A54" s="97"/>
      <c r="B54" s="198"/>
      <c r="C54" s="97"/>
      <c r="D54" s="198"/>
      <c r="E54" s="194"/>
      <c r="F54" s="194"/>
      <c r="G54" s="63"/>
      <c r="H54" s="64"/>
      <c r="I54" s="64"/>
      <c r="J54" s="64"/>
      <c r="K54" s="65"/>
      <c r="L54" s="66"/>
      <c r="M54" s="66"/>
      <c r="N54" s="66"/>
    </row>
    <row r="55" spans="1:14" ht="15" customHeight="1" x14ac:dyDescent="0.2">
      <c r="A55" s="97"/>
      <c r="B55" s="198"/>
      <c r="C55" s="97"/>
      <c r="D55" s="198"/>
      <c r="E55" s="194"/>
      <c r="F55" s="194"/>
      <c r="G55" s="63"/>
      <c r="H55" s="64"/>
      <c r="I55" s="64"/>
      <c r="J55" s="64"/>
      <c r="K55" s="65"/>
      <c r="L55" s="66"/>
      <c r="M55" s="66"/>
      <c r="N55" s="66"/>
    </row>
    <row r="56" spans="1:14" ht="15" customHeight="1" x14ac:dyDescent="0.2">
      <c r="A56" s="97"/>
      <c r="B56" s="198"/>
      <c r="C56" s="97"/>
      <c r="D56" s="198"/>
      <c r="E56" s="194"/>
      <c r="F56" s="194"/>
      <c r="G56" s="63"/>
      <c r="H56" s="64"/>
      <c r="I56" s="64"/>
      <c r="J56" s="64"/>
      <c r="K56" s="65"/>
      <c r="L56" s="66"/>
      <c r="M56" s="66"/>
      <c r="N56" s="66"/>
    </row>
    <row r="57" spans="1:14" ht="15" customHeight="1" x14ac:dyDescent="0.2">
      <c r="A57" s="97"/>
      <c r="B57" s="198"/>
      <c r="C57" s="97"/>
      <c r="D57" s="198"/>
      <c r="E57" s="194"/>
      <c r="F57" s="194"/>
      <c r="G57" s="63"/>
      <c r="H57" s="64"/>
      <c r="I57" s="64"/>
      <c r="J57" s="64"/>
      <c r="K57" s="65"/>
      <c r="L57" s="66"/>
      <c r="M57" s="66"/>
      <c r="N57" s="66"/>
    </row>
    <row r="58" spans="1:14" ht="15" customHeight="1" x14ac:dyDescent="0.2">
      <c r="A58" s="97"/>
      <c r="B58" s="198"/>
      <c r="C58" s="97"/>
      <c r="D58" s="198"/>
      <c r="E58" s="194"/>
      <c r="F58" s="194"/>
      <c r="G58" s="63"/>
      <c r="H58" s="64"/>
      <c r="I58" s="64"/>
      <c r="J58" s="64"/>
      <c r="K58" s="65"/>
      <c r="L58" s="66"/>
      <c r="M58" s="66"/>
      <c r="N58" s="66"/>
    </row>
    <row r="59" spans="1:14" ht="15" customHeight="1" x14ac:dyDescent="0.2">
      <c r="A59" s="97"/>
      <c r="B59" s="198"/>
      <c r="C59" s="97"/>
      <c r="D59" s="198"/>
      <c r="E59" s="194"/>
      <c r="F59" s="194"/>
      <c r="G59" s="63"/>
      <c r="H59" s="64"/>
      <c r="I59" s="64"/>
      <c r="J59" s="64"/>
      <c r="K59" s="65"/>
      <c r="L59" s="66"/>
      <c r="M59" s="66"/>
      <c r="N59" s="66"/>
    </row>
    <row r="60" spans="1:14" ht="15" customHeight="1" x14ac:dyDescent="0.2">
      <c r="A60" s="97"/>
      <c r="B60" s="198"/>
      <c r="C60" s="97"/>
      <c r="D60" s="198"/>
      <c r="E60" s="194"/>
      <c r="F60" s="194"/>
      <c r="G60" s="63"/>
      <c r="H60" s="64"/>
      <c r="I60" s="64"/>
      <c r="J60" s="64"/>
      <c r="K60" s="65"/>
      <c r="L60" s="66"/>
      <c r="M60" s="66"/>
      <c r="N60" s="66"/>
    </row>
    <row r="61" spans="1:14" ht="15" customHeight="1" x14ac:dyDescent="0.2">
      <c r="A61" s="97"/>
      <c r="B61" s="198"/>
      <c r="C61" s="97"/>
      <c r="D61" s="198"/>
      <c r="E61" s="194"/>
      <c r="F61" s="194"/>
      <c r="G61" s="63"/>
      <c r="H61" s="64"/>
      <c r="I61" s="64"/>
      <c r="J61" s="64"/>
      <c r="K61" s="65"/>
      <c r="L61" s="66"/>
      <c r="M61" s="66"/>
      <c r="N61" s="66"/>
    </row>
    <row r="62" spans="1:14" ht="15" customHeight="1" x14ac:dyDescent="0.2">
      <c r="A62" s="97"/>
      <c r="B62" s="198"/>
      <c r="C62" s="97"/>
      <c r="D62" s="198"/>
      <c r="E62" s="194"/>
      <c r="F62" s="194"/>
      <c r="G62" s="63"/>
      <c r="H62" s="64"/>
      <c r="I62" s="64"/>
      <c r="J62" s="64"/>
      <c r="K62" s="65"/>
      <c r="L62" s="66"/>
      <c r="M62" s="66"/>
      <c r="N62" s="66"/>
    </row>
    <row r="63" spans="1:14" ht="15" customHeight="1" x14ac:dyDescent="0.2">
      <c r="A63" s="97"/>
      <c r="B63" s="198"/>
      <c r="C63" s="97"/>
      <c r="D63" s="198"/>
      <c r="E63" s="194"/>
      <c r="F63" s="194"/>
      <c r="G63" s="63"/>
      <c r="H63" s="64"/>
      <c r="I63" s="64"/>
      <c r="J63" s="64"/>
      <c r="K63" s="65"/>
      <c r="L63" s="66"/>
      <c r="M63" s="66"/>
      <c r="N63" s="66"/>
    </row>
    <row r="64" spans="1:14" ht="15" customHeight="1" x14ac:dyDescent="0.2">
      <c r="A64" s="97"/>
      <c r="B64" s="198"/>
      <c r="C64" s="97"/>
      <c r="D64" s="198"/>
      <c r="E64" s="194"/>
      <c r="F64" s="194"/>
      <c r="G64" s="63"/>
      <c r="H64" s="64"/>
      <c r="I64" s="64"/>
      <c r="J64" s="64"/>
      <c r="K64" s="65"/>
      <c r="L64" s="66"/>
      <c r="M64" s="66"/>
      <c r="N64" s="66"/>
    </row>
    <row r="65" spans="1:14" ht="15" customHeight="1" x14ac:dyDescent="0.2">
      <c r="A65" s="97"/>
      <c r="B65" s="198"/>
      <c r="C65" s="97"/>
      <c r="D65" s="198"/>
      <c r="E65" s="194"/>
      <c r="F65" s="194"/>
      <c r="G65" s="63"/>
      <c r="H65" s="64"/>
      <c r="I65" s="64"/>
      <c r="J65" s="64"/>
      <c r="K65" s="65"/>
      <c r="L65" s="66"/>
      <c r="M65" s="66"/>
      <c r="N65" s="66"/>
    </row>
    <row r="66" spans="1:14" ht="15" customHeight="1" x14ac:dyDescent="0.2">
      <c r="A66" s="97"/>
      <c r="B66" s="198"/>
      <c r="C66" s="97"/>
      <c r="D66" s="198"/>
      <c r="E66" s="194"/>
      <c r="F66" s="194"/>
      <c r="G66" s="63"/>
      <c r="H66" s="64"/>
      <c r="I66" s="64"/>
      <c r="J66" s="64"/>
      <c r="K66" s="65"/>
      <c r="L66" s="66"/>
      <c r="M66" s="66"/>
      <c r="N66" s="66"/>
    </row>
    <row r="67" spans="1:14" ht="15" customHeight="1" x14ac:dyDescent="0.2">
      <c r="A67" s="97"/>
      <c r="B67" s="198"/>
      <c r="C67" s="97"/>
      <c r="D67" s="198"/>
      <c r="E67" s="194"/>
      <c r="F67" s="194"/>
      <c r="G67" s="63"/>
      <c r="H67" s="64"/>
      <c r="I67" s="64"/>
      <c r="J67" s="64"/>
      <c r="K67" s="65"/>
      <c r="L67" s="66"/>
      <c r="M67" s="66"/>
      <c r="N67" s="66"/>
    </row>
    <row r="68" spans="1:14" ht="15" customHeight="1" x14ac:dyDescent="0.2">
      <c r="A68" s="97"/>
      <c r="B68" s="198"/>
      <c r="C68" s="97"/>
      <c r="D68" s="198"/>
      <c r="E68" s="194"/>
      <c r="F68" s="194"/>
      <c r="G68" s="63"/>
      <c r="H68" s="64"/>
      <c r="I68" s="64"/>
      <c r="J68" s="64"/>
      <c r="K68" s="65"/>
      <c r="L68" s="66"/>
      <c r="M68" s="66"/>
      <c r="N68" s="66"/>
    </row>
    <row r="69" spans="1:14" ht="15" customHeight="1" x14ac:dyDescent="0.2">
      <c r="A69" s="97"/>
      <c r="B69" s="198"/>
      <c r="C69" s="97"/>
      <c r="D69" s="198"/>
      <c r="E69" s="194"/>
      <c r="F69" s="194"/>
      <c r="G69" s="63"/>
      <c r="H69" s="64"/>
      <c r="I69" s="64"/>
      <c r="J69" s="64"/>
      <c r="K69" s="65"/>
      <c r="L69" s="66"/>
      <c r="M69" s="66"/>
      <c r="N69" s="66"/>
    </row>
    <row r="70" spans="1:14" ht="15" customHeight="1" x14ac:dyDescent="0.2">
      <c r="A70" s="97"/>
      <c r="B70" s="198"/>
      <c r="C70" s="97"/>
      <c r="D70" s="198"/>
      <c r="E70" s="194"/>
      <c r="F70" s="194"/>
      <c r="G70" s="63"/>
      <c r="H70" s="64"/>
      <c r="I70" s="64"/>
      <c r="J70" s="64"/>
      <c r="K70" s="65"/>
      <c r="L70" s="66"/>
      <c r="M70" s="66"/>
      <c r="N70" s="66"/>
    </row>
    <row r="71" spans="1:14" ht="15" customHeight="1" x14ac:dyDescent="0.2">
      <c r="A71" s="97"/>
      <c r="B71" s="198"/>
      <c r="C71" s="97"/>
      <c r="D71" s="198"/>
      <c r="E71" s="194"/>
      <c r="F71" s="194"/>
      <c r="G71" s="63"/>
      <c r="H71" s="64"/>
      <c r="I71" s="64"/>
      <c r="J71" s="64"/>
      <c r="K71" s="65"/>
      <c r="L71" s="66"/>
      <c r="M71" s="66"/>
      <c r="N71" s="66"/>
    </row>
    <row r="72" spans="1:14" ht="15" customHeight="1" x14ac:dyDescent="0.2">
      <c r="A72" s="97"/>
      <c r="B72" s="198"/>
      <c r="C72" s="97"/>
      <c r="D72" s="198"/>
      <c r="E72" s="194"/>
      <c r="F72" s="194"/>
      <c r="G72" s="63"/>
      <c r="H72" s="64"/>
      <c r="I72" s="64"/>
      <c r="J72" s="64"/>
      <c r="K72" s="65"/>
      <c r="L72" s="66"/>
      <c r="M72" s="66"/>
      <c r="N72" s="66"/>
    </row>
    <row r="73" spans="1:14" ht="15" customHeight="1" x14ac:dyDescent="0.2">
      <c r="A73" s="97"/>
      <c r="B73" s="198"/>
      <c r="C73" s="97"/>
      <c r="D73" s="198"/>
      <c r="E73" s="194"/>
      <c r="F73" s="194"/>
      <c r="G73" s="63"/>
      <c r="H73" s="64"/>
      <c r="I73" s="64"/>
      <c r="J73" s="64"/>
      <c r="K73" s="65"/>
      <c r="L73" s="66"/>
      <c r="M73" s="66"/>
      <c r="N73" s="66"/>
    </row>
    <row r="74" spans="1:14" ht="15" customHeight="1" x14ac:dyDescent="0.2">
      <c r="A74" s="97"/>
      <c r="B74" s="198"/>
      <c r="C74" s="97"/>
      <c r="D74" s="198"/>
      <c r="E74" s="194"/>
      <c r="F74" s="194"/>
      <c r="G74" s="63"/>
      <c r="H74" s="64"/>
      <c r="I74" s="64"/>
      <c r="J74" s="64"/>
      <c r="K74" s="65"/>
      <c r="L74" s="66"/>
      <c r="M74" s="66"/>
      <c r="N74" s="66"/>
    </row>
    <row r="75" spans="1:14" ht="15" customHeight="1" x14ac:dyDescent="0.2">
      <c r="A75" s="97"/>
      <c r="B75" s="198"/>
      <c r="C75" s="97"/>
      <c r="D75" s="198"/>
      <c r="E75" s="194"/>
      <c r="F75" s="194"/>
      <c r="G75" s="63"/>
      <c r="H75" s="64"/>
      <c r="I75" s="64"/>
      <c r="J75" s="64"/>
      <c r="K75" s="65"/>
      <c r="L75" s="66"/>
      <c r="M75" s="66"/>
      <c r="N75" s="66"/>
    </row>
    <row r="76" spans="1:14" ht="15" customHeight="1" x14ac:dyDescent="0.2">
      <c r="A76" s="97"/>
      <c r="B76" s="198"/>
      <c r="C76" s="97"/>
      <c r="D76" s="198"/>
      <c r="E76" s="194"/>
      <c r="F76" s="194"/>
      <c r="G76" s="63"/>
      <c r="H76" s="64"/>
      <c r="I76" s="64"/>
      <c r="J76" s="64"/>
      <c r="K76" s="65"/>
      <c r="L76" s="66"/>
      <c r="M76" s="66"/>
      <c r="N76" s="66"/>
    </row>
    <row r="77" spans="1:14" ht="15" customHeight="1" x14ac:dyDescent="0.2">
      <c r="A77" s="97"/>
      <c r="B77" s="198"/>
      <c r="C77" s="97"/>
      <c r="D77" s="198"/>
      <c r="E77" s="194"/>
      <c r="F77" s="194"/>
      <c r="G77" s="63"/>
      <c r="H77" s="64"/>
      <c r="I77" s="64"/>
      <c r="J77" s="64"/>
      <c r="K77" s="65"/>
      <c r="L77" s="66"/>
      <c r="M77" s="66"/>
      <c r="N77" s="66"/>
    </row>
    <row r="78" spans="1:14" ht="15" customHeight="1" x14ac:dyDescent="0.2">
      <c r="A78" s="97"/>
      <c r="B78" s="198"/>
      <c r="C78" s="97"/>
      <c r="D78" s="198"/>
      <c r="E78" s="194"/>
      <c r="F78" s="194"/>
      <c r="G78" s="63"/>
      <c r="H78" s="64"/>
      <c r="I78" s="64"/>
      <c r="J78" s="64"/>
      <c r="K78" s="65"/>
      <c r="L78" s="66"/>
      <c r="M78" s="66"/>
      <c r="N78" s="66"/>
    </row>
    <row r="79" spans="1:14" ht="15" customHeight="1" x14ac:dyDescent="0.2">
      <c r="A79" s="97"/>
      <c r="B79" s="198"/>
      <c r="C79" s="97"/>
      <c r="D79" s="198"/>
      <c r="E79" s="194"/>
      <c r="F79" s="194"/>
      <c r="G79" s="63"/>
      <c r="H79" s="64"/>
      <c r="I79" s="64"/>
      <c r="J79" s="64"/>
      <c r="K79" s="65"/>
      <c r="L79" s="66"/>
      <c r="M79" s="66"/>
      <c r="N79" s="66"/>
    </row>
    <row r="80" spans="1:14" ht="15" customHeight="1" x14ac:dyDescent="0.2">
      <c r="A80" s="97"/>
      <c r="B80" s="198"/>
      <c r="C80" s="97"/>
      <c r="D80" s="198"/>
      <c r="E80" s="194"/>
      <c r="F80" s="194"/>
      <c r="G80" s="63"/>
      <c r="H80" s="64"/>
      <c r="I80" s="64"/>
      <c r="J80" s="64"/>
      <c r="K80" s="65"/>
      <c r="L80" s="66"/>
      <c r="M80" s="66"/>
      <c r="N80" s="66"/>
    </row>
    <row r="81" spans="1:14" ht="15" customHeight="1" x14ac:dyDescent="0.2">
      <c r="A81" s="97"/>
      <c r="B81" s="198"/>
      <c r="C81" s="97"/>
      <c r="D81" s="198"/>
      <c r="E81" s="194"/>
      <c r="F81" s="194"/>
      <c r="G81" s="63"/>
      <c r="H81" s="64"/>
      <c r="I81" s="64"/>
      <c r="J81" s="64"/>
      <c r="K81" s="65"/>
      <c r="L81" s="66"/>
      <c r="M81" s="66"/>
      <c r="N81" s="66"/>
    </row>
    <row r="82" spans="1:14" ht="15" customHeight="1" x14ac:dyDescent="0.2">
      <c r="A82" s="97"/>
      <c r="B82" s="198"/>
      <c r="C82" s="97"/>
      <c r="D82" s="198"/>
      <c r="E82" s="194"/>
      <c r="F82" s="194"/>
      <c r="G82" s="63"/>
      <c r="H82" s="64"/>
      <c r="I82" s="64"/>
      <c r="J82" s="64"/>
      <c r="K82" s="65"/>
      <c r="L82" s="66"/>
      <c r="M82" s="66"/>
      <c r="N82" s="66"/>
    </row>
    <row r="83" spans="1:14" ht="15" customHeight="1" x14ac:dyDescent="0.2">
      <c r="A83" s="97"/>
      <c r="B83" s="198"/>
      <c r="C83" s="97"/>
      <c r="D83" s="198"/>
      <c r="E83" s="194"/>
      <c r="F83" s="194"/>
      <c r="G83" s="63"/>
      <c r="H83" s="64"/>
      <c r="I83" s="64"/>
      <c r="J83" s="64"/>
      <c r="K83" s="65"/>
      <c r="L83" s="66"/>
      <c r="M83" s="66"/>
      <c r="N83" s="66"/>
    </row>
    <row r="84" spans="1:14" ht="15" customHeight="1" x14ac:dyDescent="0.2">
      <c r="A84" s="97"/>
      <c r="B84" s="198"/>
      <c r="C84" s="97"/>
      <c r="D84" s="198"/>
      <c r="E84" s="194"/>
      <c r="F84" s="194"/>
      <c r="G84" s="63"/>
      <c r="H84" s="64"/>
      <c r="I84" s="64"/>
      <c r="J84" s="64"/>
      <c r="K84" s="65"/>
      <c r="L84" s="66"/>
      <c r="M84" s="66"/>
      <c r="N84" s="66"/>
    </row>
    <row r="85" spans="1:14" ht="15" customHeight="1" x14ac:dyDescent="0.2">
      <c r="A85" s="97"/>
      <c r="B85" s="198"/>
      <c r="C85" s="97"/>
      <c r="D85" s="198"/>
      <c r="E85" s="194"/>
      <c r="F85" s="194"/>
      <c r="G85" s="63"/>
      <c r="H85" s="64"/>
      <c r="I85" s="64"/>
      <c r="J85" s="64"/>
      <c r="K85" s="65"/>
      <c r="L85" s="66"/>
      <c r="M85" s="66"/>
      <c r="N85" s="66"/>
    </row>
    <row r="86" spans="1:14" ht="15" customHeight="1" x14ac:dyDescent="0.2">
      <c r="A86" s="97"/>
      <c r="B86" s="198"/>
      <c r="C86" s="97"/>
      <c r="D86" s="198"/>
      <c r="E86" s="194"/>
      <c r="F86" s="194"/>
      <c r="G86" s="63"/>
      <c r="H86" s="64"/>
      <c r="I86" s="64"/>
      <c r="J86" s="64"/>
      <c r="K86" s="65"/>
      <c r="L86" s="66"/>
      <c r="M86" s="66"/>
      <c r="N86" s="66"/>
    </row>
    <row r="87" spans="1:14" ht="15" customHeight="1" x14ac:dyDescent="0.2">
      <c r="A87" s="97"/>
      <c r="B87" s="198"/>
      <c r="C87" s="97"/>
      <c r="D87" s="198"/>
      <c r="E87" s="194"/>
      <c r="F87" s="194"/>
      <c r="G87" s="63"/>
      <c r="H87" s="64"/>
      <c r="I87" s="64"/>
      <c r="J87" s="64"/>
      <c r="K87" s="65"/>
      <c r="L87" s="66"/>
      <c r="M87" s="66"/>
      <c r="N87" s="66"/>
    </row>
    <row r="88" spans="1:14" ht="15" customHeight="1" x14ac:dyDescent="0.2">
      <c r="A88" s="97"/>
      <c r="B88" s="198"/>
      <c r="C88" s="97"/>
      <c r="D88" s="198"/>
      <c r="E88" s="194"/>
      <c r="F88" s="194"/>
      <c r="G88" s="63"/>
      <c r="H88" s="64"/>
      <c r="I88" s="64"/>
      <c r="J88" s="64"/>
      <c r="K88" s="65"/>
      <c r="L88" s="66"/>
      <c r="M88" s="66"/>
      <c r="N88" s="66"/>
    </row>
    <row r="89" spans="1:14" ht="15" customHeight="1" x14ac:dyDescent="0.2">
      <c r="A89" s="97"/>
      <c r="B89" s="198"/>
      <c r="C89" s="97"/>
      <c r="D89" s="198"/>
      <c r="E89" s="194"/>
      <c r="F89" s="194"/>
      <c r="G89" s="63"/>
      <c r="H89" s="64"/>
      <c r="I89" s="64"/>
      <c r="J89" s="64"/>
      <c r="K89" s="65"/>
      <c r="L89" s="66"/>
      <c r="M89" s="66"/>
      <c r="N89" s="66"/>
    </row>
    <row r="90" spans="1:14" ht="15" customHeight="1" x14ac:dyDescent="0.2">
      <c r="A90" s="97"/>
      <c r="B90" s="198"/>
      <c r="C90" s="97"/>
      <c r="D90" s="198"/>
      <c r="E90" s="194"/>
      <c r="F90" s="194"/>
      <c r="G90" s="63"/>
      <c r="H90" s="64"/>
      <c r="I90" s="64"/>
      <c r="J90" s="64"/>
      <c r="K90" s="65"/>
      <c r="L90" s="66"/>
      <c r="M90" s="66"/>
      <c r="N90" s="66"/>
    </row>
    <row r="91" spans="1:14" ht="15" customHeight="1" x14ac:dyDescent="0.2">
      <c r="A91" s="97"/>
      <c r="B91" s="198"/>
      <c r="C91" s="97"/>
      <c r="D91" s="198"/>
      <c r="E91" s="194"/>
      <c r="F91" s="194"/>
      <c r="G91" s="63"/>
      <c r="H91" s="64"/>
      <c r="I91" s="64"/>
      <c r="J91" s="64"/>
      <c r="K91" s="65"/>
      <c r="L91" s="66"/>
      <c r="M91" s="66"/>
      <c r="N91" s="66"/>
    </row>
    <row r="92" spans="1:14" ht="15" customHeight="1" x14ac:dyDescent="0.2">
      <c r="A92" s="97"/>
      <c r="B92" s="198"/>
      <c r="C92" s="97"/>
      <c r="D92" s="198"/>
      <c r="E92" s="194"/>
      <c r="F92" s="194"/>
      <c r="G92" s="63"/>
      <c r="H92" s="64"/>
      <c r="I92" s="64"/>
      <c r="J92" s="64"/>
      <c r="K92" s="65"/>
      <c r="L92" s="66"/>
      <c r="M92" s="66"/>
      <c r="N92" s="66"/>
    </row>
    <row r="93" spans="1:14" ht="15" customHeight="1" x14ac:dyDescent="0.2">
      <c r="A93" s="97"/>
      <c r="B93" s="198"/>
      <c r="C93" s="97"/>
      <c r="D93" s="198"/>
      <c r="E93" s="194"/>
      <c r="F93" s="194"/>
      <c r="G93" s="63"/>
      <c r="H93" s="64"/>
      <c r="I93" s="64"/>
      <c r="J93" s="64"/>
      <c r="K93" s="65"/>
      <c r="L93" s="66"/>
      <c r="M93" s="66"/>
      <c r="N93" s="66"/>
    </row>
    <row r="94" spans="1:14" ht="15" customHeight="1" x14ac:dyDescent="0.2">
      <c r="A94" s="97"/>
      <c r="B94" s="198"/>
      <c r="C94" s="97"/>
      <c r="D94" s="198"/>
      <c r="E94" s="194"/>
      <c r="F94" s="194"/>
      <c r="G94" s="63"/>
      <c r="H94" s="64"/>
      <c r="I94" s="64"/>
      <c r="J94" s="64"/>
      <c r="K94" s="65"/>
      <c r="L94" s="66"/>
      <c r="M94" s="66"/>
      <c r="N94" s="66"/>
    </row>
    <row r="95" spans="1:14" ht="15" customHeight="1" x14ac:dyDescent="0.2">
      <c r="A95" s="97"/>
      <c r="B95" s="198"/>
      <c r="C95" s="97"/>
      <c r="D95" s="198"/>
      <c r="E95" s="194"/>
      <c r="F95" s="194"/>
      <c r="G95" s="63"/>
      <c r="H95" s="64"/>
      <c r="I95" s="64"/>
      <c r="J95" s="64"/>
      <c r="K95" s="65"/>
      <c r="L95" s="66"/>
      <c r="M95" s="66"/>
      <c r="N95" s="66"/>
    </row>
    <row r="96" spans="1:14" ht="15" customHeight="1" x14ac:dyDescent="0.2">
      <c r="A96" s="97"/>
      <c r="B96" s="198"/>
      <c r="C96" s="97"/>
      <c r="D96" s="198"/>
      <c r="E96" s="194"/>
      <c r="F96" s="194"/>
      <c r="G96" s="63"/>
      <c r="H96" s="64"/>
      <c r="I96" s="64"/>
      <c r="J96" s="64"/>
      <c r="K96" s="65"/>
      <c r="L96" s="66"/>
      <c r="M96" s="66"/>
      <c r="N96" s="66"/>
    </row>
    <row r="97" spans="1:14" ht="15" customHeight="1" x14ac:dyDescent="0.2">
      <c r="A97" s="97"/>
      <c r="B97" s="198"/>
      <c r="C97" s="97"/>
      <c r="D97" s="198"/>
      <c r="E97" s="194"/>
      <c r="F97" s="194"/>
      <c r="G97" s="63"/>
      <c r="H97" s="64"/>
      <c r="I97" s="64"/>
      <c r="J97" s="64"/>
      <c r="K97" s="65"/>
      <c r="L97" s="66"/>
      <c r="M97" s="66"/>
      <c r="N97" s="66"/>
    </row>
    <row r="98" spans="1:14" ht="15" customHeight="1" x14ac:dyDescent="0.2">
      <c r="A98" s="97"/>
      <c r="B98" s="198"/>
      <c r="C98" s="97"/>
      <c r="D98" s="198"/>
      <c r="E98" s="194"/>
      <c r="F98" s="194"/>
      <c r="G98" s="63"/>
      <c r="H98" s="64"/>
      <c r="I98" s="64"/>
      <c r="J98" s="64"/>
      <c r="K98" s="65"/>
      <c r="L98" s="66"/>
      <c r="M98" s="66"/>
      <c r="N98" s="66"/>
    </row>
    <row r="99" spans="1:14" ht="15" customHeight="1" x14ac:dyDescent="0.2">
      <c r="A99" s="97"/>
      <c r="B99" s="198"/>
      <c r="C99" s="97"/>
      <c r="D99" s="198"/>
      <c r="E99" s="194"/>
      <c r="F99" s="194"/>
      <c r="G99" s="63"/>
      <c r="H99" s="64"/>
      <c r="I99" s="64"/>
      <c r="J99" s="64"/>
      <c r="K99" s="65"/>
      <c r="L99" s="66"/>
      <c r="M99" s="66"/>
      <c r="N99" s="66"/>
    </row>
    <row r="100" spans="1:14" ht="15" customHeight="1" x14ac:dyDescent="0.2">
      <c r="A100" s="97"/>
      <c r="B100" s="198"/>
      <c r="C100" s="97"/>
      <c r="D100" s="198"/>
      <c r="E100" s="194"/>
      <c r="F100" s="194"/>
      <c r="G100" s="63"/>
      <c r="H100" s="64"/>
      <c r="I100" s="64"/>
      <c r="J100" s="64"/>
      <c r="K100" s="65"/>
      <c r="L100" s="66"/>
      <c r="M100" s="66"/>
      <c r="N100" s="66"/>
    </row>
    <row r="101" spans="1:14" ht="15" customHeight="1" x14ac:dyDescent="0.2">
      <c r="A101" s="97"/>
      <c r="B101" s="198"/>
      <c r="C101" s="97"/>
      <c r="D101" s="198"/>
      <c r="E101" s="194"/>
      <c r="F101" s="194"/>
      <c r="G101" s="63"/>
      <c r="H101" s="64"/>
      <c r="I101" s="64"/>
      <c r="J101" s="64"/>
      <c r="K101" s="65"/>
      <c r="L101" s="66"/>
      <c r="M101" s="66"/>
      <c r="N101" s="66"/>
    </row>
    <row r="102" spans="1:14" ht="15" customHeight="1" x14ac:dyDescent="0.2">
      <c r="A102" s="97"/>
      <c r="B102" s="198"/>
      <c r="C102" s="97"/>
      <c r="D102" s="198"/>
      <c r="E102" s="194"/>
      <c r="F102" s="194"/>
      <c r="G102" s="63"/>
      <c r="H102" s="64"/>
      <c r="I102" s="64"/>
      <c r="J102" s="64"/>
      <c r="K102" s="65"/>
      <c r="L102" s="66"/>
      <c r="M102" s="66"/>
      <c r="N102" s="66"/>
    </row>
    <row r="103" spans="1:14" ht="15" customHeight="1" x14ac:dyDescent="0.2">
      <c r="A103" s="97"/>
      <c r="B103" s="198"/>
      <c r="C103" s="97"/>
      <c r="D103" s="198"/>
      <c r="E103" s="194"/>
      <c r="F103" s="194"/>
      <c r="G103" s="63"/>
      <c r="H103" s="64"/>
      <c r="I103" s="64"/>
      <c r="J103" s="64"/>
      <c r="K103" s="65"/>
      <c r="L103" s="66"/>
      <c r="M103" s="66"/>
      <c r="N103" s="66"/>
    </row>
    <row r="104" spans="1:14" ht="15" customHeight="1" x14ac:dyDescent="0.2">
      <c r="A104" s="97"/>
      <c r="B104" s="198"/>
      <c r="C104" s="97"/>
      <c r="D104" s="198"/>
      <c r="E104" s="194"/>
      <c r="F104" s="194"/>
      <c r="G104" s="63"/>
      <c r="H104" s="64"/>
      <c r="I104" s="64"/>
      <c r="J104" s="64"/>
      <c r="K104" s="65"/>
      <c r="L104" s="66"/>
      <c r="M104" s="66"/>
      <c r="N104" s="66"/>
    </row>
    <row r="105" spans="1:14" ht="15" customHeight="1" x14ac:dyDescent="0.2">
      <c r="A105" s="97"/>
      <c r="B105" s="198"/>
      <c r="C105" s="97"/>
      <c r="D105" s="198"/>
      <c r="E105" s="194"/>
      <c r="F105" s="194"/>
      <c r="G105" s="63"/>
      <c r="H105" s="64"/>
      <c r="I105" s="64"/>
      <c r="J105" s="64"/>
      <c r="K105" s="65"/>
      <c r="L105" s="66"/>
      <c r="M105" s="66"/>
      <c r="N105" s="66"/>
    </row>
    <row r="106" spans="1:14" ht="15" customHeight="1" x14ac:dyDescent="0.2">
      <c r="A106" s="97"/>
      <c r="B106" s="198"/>
      <c r="C106" s="97"/>
      <c r="D106" s="198"/>
      <c r="E106" s="194"/>
      <c r="F106" s="194"/>
      <c r="G106" s="63"/>
      <c r="H106" s="64"/>
      <c r="I106" s="64"/>
      <c r="J106" s="64"/>
      <c r="K106" s="65"/>
      <c r="L106" s="66"/>
      <c r="M106" s="66"/>
      <c r="N106" s="66"/>
    </row>
    <row r="107" spans="1:14" ht="15" customHeight="1" x14ac:dyDescent="0.2">
      <c r="A107" s="97"/>
      <c r="B107" s="198"/>
      <c r="C107" s="97"/>
      <c r="D107" s="198"/>
      <c r="E107" s="194"/>
      <c r="F107" s="194"/>
      <c r="G107" s="63"/>
      <c r="H107" s="64"/>
      <c r="I107" s="64"/>
      <c r="J107" s="64"/>
      <c r="K107" s="65"/>
      <c r="L107" s="66"/>
      <c r="M107" s="66"/>
      <c r="N107" s="66"/>
    </row>
    <row r="108" spans="1:14" ht="15" customHeight="1" x14ac:dyDescent="0.2">
      <c r="A108" s="97"/>
      <c r="B108" s="198"/>
      <c r="C108" s="97"/>
      <c r="D108" s="198"/>
      <c r="E108" s="194"/>
      <c r="F108" s="194"/>
      <c r="G108" s="63"/>
      <c r="H108" s="64"/>
      <c r="I108" s="64"/>
      <c r="J108" s="64"/>
      <c r="K108" s="65"/>
      <c r="L108" s="66"/>
      <c r="M108" s="66"/>
      <c r="N108" s="66"/>
    </row>
    <row r="109" spans="1:14" ht="15" customHeight="1" x14ac:dyDescent="0.2">
      <c r="A109" s="97"/>
      <c r="B109" s="198"/>
      <c r="C109" s="97"/>
      <c r="D109" s="198"/>
      <c r="E109" s="194"/>
      <c r="F109" s="194"/>
      <c r="G109" s="63"/>
      <c r="H109" s="64"/>
      <c r="I109" s="64"/>
      <c r="J109" s="64"/>
      <c r="K109" s="65"/>
      <c r="L109" s="66"/>
      <c r="M109" s="66"/>
      <c r="N109" s="66"/>
    </row>
    <row r="110" spans="1:14" ht="15" customHeight="1" x14ac:dyDescent="0.2">
      <c r="A110" s="97"/>
      <c r="B110" s="198"/>
      <c r="C110" s="97"/>
      <c r="D110" s="198"/>
      <c r="E110" s="194"/>
      <c r="F110" s="194"/>
      <c r="G110" s="63"/>
      <c r="H110" s="64"/>
      <c r="I110" s="64"/>
      <c r="J110" s="64"/>
      <c r="K110" s="65"/>
      <c r="L110" s="66"/>
      <c r="M110" s="66"/>
      <c r="N110" s="66"/>
    </row>
    <row r="111" spans="1:14" ht="15" customHeight="1" x14ac:dyDescent="0.2">
      <c r="A111" s="97"/>
      <c r="B111" s="198"/>
      <c r="C111" s="97"/>
      <c r="D111" s="198"/>
      <c r="E111" s="194"/>
      <c r="F111" s="194"/>
      <c r="G111" s="63"/>
      <c r="H111" s="64"/>
      <c r="I111" s="64"/>
      <c r="J111" s="64"/>
      <c r="K111" s="65"/>
      <c r="L111" s="66"/>
      <c r="M111" s="66"/>
      <c r="N111" s="66"/>
    </row>
    <row r="112" spans="1:14" ht="15" customHeight="1" x14ac:dyDescent="0.2">
      <c r="A112" s="97"/>
      <c r="B112" s="198"/>
      <c r="C112" s="97"/>
      <c r="D112" s="198"/>
      <c r="E112" s="194"/>
      <c r="F112" s="194"/>
      <c r="G112" s="63"/>
      <c r="H112" s="64"/>
      <c r="I112" s="64"/>
      <c r="J112" s="64"/>
      <c r="K112" s="65"/>
      <c r="L112" s="66"/>
      <c r="M112" s="66"/>
      <c r="N112" s="66"/>
    </row>
    <row r="113" spans="1:14" ht="15" customHeight="1" x14ac:dyDescent="0.2">
      <c r="A113" s="97"/>
      <c r="B113" s="198"/>
      <c r="C113" s="97"/>
      <c r="D113" s="198"/>
      <c r="E113" s="194"/>
      <c r="F113" s="194"/>
      <c r="G113" s="63"/>
      <c r="H113" s="64"/>
      <c r="I113" s="64"/>
      <c r="J113" s="64"/>
      <c r="K113" s="65"/>
      <c r="L113" s="66"/>
      <c r="M113" s="66"/>
      <c r="N113" s="66"/>
    </row>
    <row r="114" spans="1:14" ht="15" customHeight="1" x14ac:dyDescent="0.2">
      <c r="A114" s="97"/>
      <c r="B114" s="198"/>
      <c r="C114" s="97"/>
      <c r="D114" s="198"/>
      <c r="E114" s="194"/>
      <c r="F114" s="194"/>
      <c r="G114" s="63"/>
      <c r="H114" s="64"/>
      <c r="I114" s="64"/>
      <c r="J114" s="64"/>
      <c r="K114" s="65"/>
      <c r="L114" s="66"/>
      <c r="M114" s="66"/>
      <c r="N114" s="66"/>
    </row>
    <row r="115" spans="1:14" ht="15" customHeight="1" x14ac:dyDescent="0.2">
      <c r="A115" s="97"/>
      <c r="B115" s="198"/>
      <c r="C115" s="97"/>
      <c r="D115" s="198"/>
      <c r="E115" s="194"/>
      <c r="F115" s="194"/>
      <c r="G115" s="63"/>
      <c r="H115" s="64"/>
      <c r="I115" s="64"/>
      <c r="J115" s="64"/>
      <c r="K115" s="65"/>
      <c r="L115" s="66"/>
      <c r="M115" s="66"/>
      <c r="N115" s="66"/>
    </row>
    <row r="116" spans="1:14" ht="15" customHeight="1" x14ac:dyDescent="0.2">
      <c r="A116" s="97"/>
      <c r="B116" s="198"/>
      <c r="C116" s="97"/>
      <c r="D116" s="198"/>
      <c r="E116" s="194"/>
      <c r="F116" s="194"/>
      <c r="G116" s="63"/>
      <c r="H116" s="64"/>
      <c r="I116" s="64"/>
      <c r="J116" s="64"/>
      <c r="K116" s="65"/>
      <c r="L116" s="66"/>
      <c r="M116" s="66"/>
      <c r="N116" s="66"/>
    </row>
    <row r="117" spans="1:14" ht="15" customHeight="1" x14ac:dyDescent="0.2">
      <c r="A117" s="97"/>
      <c r="B117" s="198"/>
      <c r="C117" s="97"/>
      <c r="D117" s="198"/>
      <c r="E117" s="194"/>
      <c r="F117" s="194"/>
      <c r="G117" s="63"/>
      <c r="H117" s="64"/>
      <c r="I117" s="64"/>
      <c r="J117" s="64"/>
      <c r="K117" s="65"/>
      <c r="L117" s="66"/>
      <c r="M117" s="66"/>
      <c r="N117" s="66"/>
    </row>
    <row r="118" spans="1:14" ht="15" customHeight="1" x14ac:dyDescent="0.2">
      <c r="A118" s="97"/>
      <c r="B118" s="198"/>
      <c r="C118" s="97"/>
      <c r="D118" s="198"/>
      <c r="E118" s="194"/>
      <c r="F118" s="194"/>
      <c r="G118" s="63"/>
      <c r="H118" s="64"/>
      <c r="I118" s="64"/>
      <c r="J118" s="64"/>
      <c r="K118" s="65"/>
      <c r="L118" s="66"/>
      <c r="M118" s="66"/>
      <c r="N118" s="66"/>
    </row>
    <row r="119" spans="1:14" ht="15" customHeight="1" x14ac:dyDescent="0.2">
      <c r="A119" s="97"/>
      <c r="B119" s="198"/>
      <c r="C119" s="97"/>
      <c r="D119" s="198"/>
      <c r="E119" s="194"/>
      <c r="F119" s="194"/>
      <c r="G119" s="63"/>
      <c r="H119" s="64"/>
      <c r="I119" s="64"/>
      <c r="J119" s="64"/>
      <c r="K119" s="65"/>
      <c r="L119" s="66"/>
      <c r="M119" s="66"/>
      <c r="N119" s="66"/>
    </row>
    <row r="120" spans="1:14" ht="15" customHeight="1" x14ac:dyDescent="0.2">
      <c r="A120" s="97"/>
      <c r="B120" s="198"/>
      <c r="C120" s="97"/>
      <c r="D120" s="198"/>
      <c r="E120" s="194"/>
      <c r="F120" s="194"/>
      <c r="G120" s="63"/>
      <c r="H120" s="64"/>
      <c r="I120" s="64"/>
      <c r="J120" s="64"/>
      <c r="K120" s="65"/>
      <c r="L120" s="66"/>
      <c r="M120" s="66"/>
      <c r="N120" s="66"/>
    </row>
    <row r="121" spans="1:14" ht="15" customHeight="1" x14ac:dyDescent="0.2">
      <c r="A121" s="97"/>
      <c r="B121" s="198"/>
      <c r="C121" s="97"/>
      <c r="D121" s="198"/>
      <c r="E121" s="194"/>
      <c r="F121" s="194"/>
      <c r="G121" s="63"/>
      <c r="H121" s="64"/>
      <c r="I121" s="64"/>
      <c r="J121" s="64"/>
      <c r="K121" s="65"/>
      <c r="L121" s="66"/>
      <c r="M121" s="66"/>
      <c r="N121" s="66"/>
    </row>
    <row r="122" spans="1:14" ht="15" customHeight="1" x14ac:dyDescent="0.2">
      <c r="A122" s="97"/>
      <c r="B122" s="198"/>
      <c r="C122" s="97"/>
      <c r="D122" s="198"/>
      <c r="E122" s="194"/>
      <c r="F122" s="194"/>
      <c r="G122" s="63"/>
      <c r="H122" s="64"/>
      <c r="I122" s="64"/>
      <c r="J122" s="64"/>
      <c r="K122" s="65"/>
      <c r="L122" s="66"/>
      <c r="M122" s="66"/>
      <c r="N122" s="66"/>
    </row>
    <row r="123" spans="1:14" ht="15" customHeight="1" x14ac:dyDescent="0.2">
      <c r="A123" s="97"/>
      <c r="B123" s="198"/>
      <c r="C123" s="97"/>
      <c r="D123" s="198"/>
      <c r="E123" s="194"/>
      <c r="F123" s="194"/>
      <c r="G123" s="63"/>
      <c r="H123" s="64"/>
      <c r="I123" s="64"/>
      <c r="J123" s="64"/>
      <c r="K123" s="65"/>
      <c r="L123" s="66"/>
      <c r="M123" s="66"/>
      <c r="N123" s="66"/>
    </row>
    <row r="124" spans="1:14" ht="15" customHeight="1" x14ac:dyDescent="0.2">
      <c r="A124" s="97"/>
      <c r="B124" s="198"/>
      <c r="C124" s="97"/>
      <c r="D124" s="198"/>
      <c r="E124" s="194"/>
      <c r="F124" s="194"/>
      <c r="G124" s="63"/>
      <c r="H124" s="64"/>
      <c r="I124" s="64"/>
      <c r="J124" s="64"/>
      <c r="K124" s="65"/>
      <c r="L124" s="66"/>
      <c r="M124" s="66"/>
      <c r="N124" s="66"/>
    </row>
    <row r="125" spans="1:14" ht="15" customHeight="1" x14ac:dyDescent="0.2">
      <c r="A125" s="97"/>
      <c r="B125" s="198"/>
      <c r="C125" s="97"/>
      <c r="D125" s="198"/>
      <c r="E125" s="194"/>
      <c r="F125" s="194"/>
      <c r="G125" s="63"/>
      <c r="H125" s="64"/>
      <c r="I125" s="64"/>
      <c r="J125" s="64"/>
      <c r="K125" s="65"/>
      <c r="L125" s="66"/>
      <c r="M125" s="66"/>
      <c r="N125" s="66"/>
    </row>
    <row r="126" spans="1:14" ht="15" customHeight="1" x14ac:dyDescent="0.2">
      <c r="A126" s="97"/>
      <c r="B126" s="198"/>
      <c r="C126" s="97"/>
      <c r="D126" s="198"/>
      <c r="E126" s="194"/>
      <c r="F126" s="194"/>
      <c r="G126" s="63"/>
      <c r="H126" s="64"/>
      <c r="I126" s="64"/>
      <c r="J126" s="64"/>
      <c r="K126" s="65"/>
      <c r="L126" s="66"/>
      <c r="M126" s="66"/>
      <c r="N126" s="66"/>
    </row>
    <row r="127" spans="1:14" ht="15" customHeight="1" x14ac:dyDescent="0.2">
      <c r="A127" s="97"/>
      <c r="B127" s="198"/>
      <c r="C127" s="97"/>
      <c r="D127" s="198"/>
      <c r="E127" s="194"/>
      <c r="F127" s="194"/>
      <c r="G127" s="63"/>
      <c r="H127" s="64"/>
      <c r="I127" s="64"/>
      <c r="J127" s="64"/>
      <c r="K127" s="65"/>
      <c r="L127" s="66"/>
      <c r="M127" s="66"/>
      <c r="N127" s="66"/>
    </row>
    <row r="128" spans="1:14" ht="15" customHeight="1" x14ac:dyDescent="0.2">
      <c r="A128" s="97"/>
      <c r="B128" s="198"/>
      <c r="C128" s="97"/>
      <c r="D128" s="198"/>
      <c r="E128" s="194"/>
      <c r="F128" s="194"/>
      <c r="G128" s="63"/>
      <c r="H128" s="64"/>
      <c r="I128" s="64"/>
      <c r="J128" s="64"/>
      <c r="K128" s="65"/>
      <c r="L128" s="66"/>
      <c r="M128" s="66"/>
      <c r="N128" s="66"/>
    </row>
    <row r="129" spans="1:14" ht="15" customHeight="1" x14ac:dyDescent="0.2">
      <c r="A129" s="97"/>
      <c r="B129" s="198"/>
      <c r="C129" s="97"/>
      <c r="D129" s="198"/>
      <c r="E129" s="194"/>
      <c r="F129" s="194"/>
      <c r="G129" s="63"/>
      <c r="H129" s="64"/>
      <c r="I129" s="64"/>
      <c r="J129" s="64"/>
      <c r="K129" s="65"/>
      <c r="L129" s="66"/>
      <c r="M129" s="66"/>
      <c r="N129" s="66"/>
    </row>
    <row r="130" spans="1:14" ht="15" customHeight="1" x14ac:dyDescent="0.2">
      <c r="A130" s="97"/>
      <c r="B130" s="198"/>
      <c r="C130" s="97"/>
      <c r="D130" s="198"/>
      <c r="E130" s="194"/>
      <c r="F130" s="194"/>
      <c r="G130" s="63"/>
      <c r="H130" s="64"/>
      <c r="I130" s="64"/>
      <c r="J130" s="64"/>
      <c r="K130" s="65"/>
      <c r="L130" s="66"/>
      <c r="M130" s="66"/>
      <c r="N130" s="66"/>
    </row>
    <row r="131" spans="1:14" ht="15" customHeight="1" x14ac:dyDescent="0.2">
      <c r="A131" s="97"/>
      <c r="B131" s="198"/>
      <c r="C131" s="97"/>
      <c r="D131" s="198"/>
      <c r="E131" s="194"/>
      <c r="F131" s="194"/>
      <c r="G131" s="63"/>
      <c r="H131" s="64"/>
      <c r="I131" s="64"/>
      <c r="J131" s="64"/>
      <c r="K131" s="65"/>
      <c r="L131" s="66"/>
      <c r="M131" s="66"/>
      <c r="N131" s="66"/>
    </row>
    <row r="132" spans="1:14" ht="15" customHeight="1" x14ac:dyDescent="0.2">
      <c r="A132" s="97"/>
      <c r="B132" s="198"/>
      <c r="C132" s="97"/>
      <c r="D132" s="198"/>
      <c r="E132" s="194"/>
      <c r="F132" s="194"/>
      <c r="G132" s="63"/>
      <c r="H132" s="64"/>
      <c r="I132" s="64"/>
      <c r="J132" s="64"/>
      <c r="K132" s="65"/>
      <c r="L132" s="66"/>
      <c r="M132" s="66"/>
      <c r="N132" s="66"/>
    </row>
    <row r="133" spans="1:14" ht="15" customHeight="1" x14ac:dyDescent="0.2">
      <c r="A133" s="97"/>
      <c r="B133" s="198"/>
      <c r="C133" s="97"/>
      <c r="D133" s="198"/>
      <c r="E133" s="194"/>
      <c r="F133" s="194"/>
      <c r="G133" s="63"/>
      <c r="H133" s="64"/>
      <c r="I133" s="64"/>
      <c r="J133" s="64"/>
      <c r="K133" s="65"/>
      <c r="L133" s="66"/>
      <c r="M133" s="66"/>
      <c r="N133" s="66"/>
    </row>
    <row r="134" spans="1:14" ht="15" customHeight="1" x14ac:dyDescent="0.2">
      <c r="A134" s="97"/>
      <c r="B134" s="198"/>
      <c r="C134" s="97"/>
      <c r="D134" s="198"/>
      <c r="E134" s="194"/>
      <c r="F134" s="194"/>
      <c r="G134" s="63"/>
      <c r="H134" s="64"/>
      <c r="I134" s="64"/>
      <c r="J134" s="64"/>
      <c r="K134" s="65"/>
      <c r="L134" s="66"/>
      <c r="M134" s="66"/>
      <c r="N134" s="66"/>
    </row>
    <row r="135" spans="1:14" ht="15" customHeight="1" x14ac:dyDescent="0.2">
      <c r="A135" s="97"/>
      <c r="B135" s="198"/>
      <c r="C135" s="97"/>
      <c r="D135" s="198"/>
      <c r="E135" s="194"/>
      <c r="F135" s="194"/>
      <c r="G135" s="63"/>
      <c r="H135" s="64"/>
      <c r="I135" s="64"/>
      <c r="J135" s="64"/>
      <c r="K135" s="65"/>
      <c r="L135" s="66"/>
      <c r="M135" s="66"/>
      <c r="N135" s="66"/>
    </row>
    <row r="136" spans="1:14" ht="15" customHeight="1" x14ac:dyDescent="0.2">
      <c r="A136" s="97"/>
      <c r="B136" s="198"/>
      <c r="C136" s="97"/>
      <c r="D136" s="198"/>
      <c r="E136" s="194"/>
      <c r="F136" s="194"/>
      <c r="G136" s="63"/>
      <c r="H136" s="64"/>
      <c r="I136" s="64"/>
      <c r="J136" s="64"/>
      <c r="K136" s="65"/>
      <c r="L136" s="66"/>
      <c r="M136" s="66"/>
      <c r="N136" s="66"/>
    </row>
    <row r="137" spans="1:14" ht="15" customHeight="1" x14ac:dyDescent="0.2">
      <c r="A137" s="97"/>
      <c r="B137" s="198"/>
      <c r="C137" s="97"/>
      <c r="D137" s="198"/>
      <c r="E137" s="194"/>
      <c r="F137" s="194"/>
      <c r="G137" s="63"/>
      <c r="H137" s="64"/>
      <c r="I137" s="64"/>
      <c r="J137" s="64"/>
      <c r="K137" s="65"/>
      <c r="L137" s="66"/>
      <c r="M137" s="66"/>
      <c r="N137" s="66"/>
    </row>
    <row r="138" spans="1:14" ht="15" customHeight="1" x14ac:dyDescent="0.2">
      <c r="A138" s="97"/>
      <c r="B138" s="198"/>
      <c r="C138" s="97"/>
      <c r="D138" s="198"/>
      <c r="E138" s="194"/>
      <c r="F138" s="194"/>
      <c r="G138" s="63"/>
      <c r="H138" s="64"/>
      <c r="I138" s="64"/>
      <c r="J138" s="64"/>
      <c r="K138" s="65"/>
      <c r="L138" s="66"/>
      <c r="M138" s="66"/>
      <c r="N138" s="66"/>
    </row>
    <row r="139" spans="1:14" ht="15" customHeight="1" x14ac:dyDescent="0.2">
      <c r="A139" s="97"/>
      <c r="B139" s="198"/>
      <c r="C139" s="97"/>
      <c r="D139" s="198"/>
      <c r="E139" s="194"/>
      <c r="F139" s="194"/>
      <c r="G139" s="63"/>
      <c r="H139" s="64"/>
      <c r="I139" s="64"/>
      <c r="J139" s="64"/>
      <c r="K139" s="65"/>
      <c r="L139" s="66"/>
      <c r="M139" s="66"/>
      <c r="N139" s="66"/>
    </row>
    <row r="140" spans="1:14" ht="15" customHeight="1" x14ac:dyDescent="0.2">
      <c r="A140" s="97"/>
      <c r="B140" s="198"/>
      <c r="C140" s="97"/>
      <c r="D140" s="198"/>
      <c r="E140" s="194"/>
      <c r="F140" s="194"/>
      <c r="G140" s="63"/>
      <c r="H140" s="64"/>
      <c r="I140" s="64"/>
      <c r="J140" s="64"/>
      <c r="K140" s="65"/>
      <c r="L140" s="66"/>
      <c r="M140" s="66"/>
      <c r="N140" s="66"/>
    </row>
    <row r="141" spans="1:14" ht="15" customHeight="1" x14ac:dyDescent="0.2">
      <c r="A141" s="97"/>
      <c r="B141" s="198"/>
      <c r="C141" s="97"/>
      <c r="D141" s="198"/>
      <c r="E141" s="194"/>
      <c r="F141" s="194"/>
      <c r="G141" s="63"/>
      <c r="H141" s="64"/>
      <c r="I141" s="64"/>
      <c r="J141" s="64"/>
      <c r="K141" s="65"/>
      <c r="L141" s="66"/>
      <c r="M141" s="66"/>
      <c r="N141" s="66"/>
    </row>
    <row r="142" spans="1:14" ht="15" customHeight="1" x14ac:dyDescent="0.2">
      <c r="A142" s="97"/>
      <c r="B142" s="198"/>
      <c r="C142" s="97"/>
      <c r="D142" s="198"/>
      <c r="E142" s="194"/>
      <c r="F142" s="194"/>
      <c r="G142" s="63"/>
      <c r="H142" s="64"/>
      <c r="I142" s="64"/>
      <c r="J142" s="64"/>
      <c r="K142" s="65"/>
      <c r="L142" s="66"/>
      <c r="M142" s="66"/>
      <c r="N142" s="66"/>
    </row>
    <row r="143" spans="1:14" ht="15" customHeight="1" x14ac:dyDescent="0.2">
      <c r="A143" s="97"/>
      <c r="B143" s="198"/>
      <c r="C143" s="97"/>
      <c r="D143" s="198"/>
      <c r="E143" s="194"/>
      <c r="F143" s="194"/>
      <c r="G143" s="63"/>
      <c r="H143" s="64"/>
      <c r="I143" s="64"/>
      <c r="J143" s="64"/>
      <c r="K143" s="65"/>
      <c r="L143" s="66"/>
      <c r="M143" s="66"/>
      <c r="N143" s="66"/>
    </row>
    <row r="144" spans="1:14" ht="15" customHeight="1" x14ac:dyDescent="0.2">
      <c r="A144" s="97"/>
      <c r="B144" s="198"/>
      <c r="C144" s="97"/>
      <c r="D144" s="198"/>
      <c r="E144" s="194"/>
      <c r="F144" s="194"/>
      <c r="G144" s="63"/>
      <c r="H144" s="64"/>
      <c r="I144" s="64"/>
      <c r="J144" s="64"/>
      <c r="K144" s="65"/>
      <c r="L144" s="66"/>
      <c r="M144" s="66"/>
      <c r="N144" s="66"/>
    </row>
    <row r="145" spans="1:14" ht="15" customHeight="1" x14ac:dyDescent="0.2">
      <c r="A145" s="97"/>
      <c r="B145" s="198"/>
      <c r="C145" s="97"/>
      <c r="D145" s="198"/>
      <c r="E145" s="194"/>
      <c r="F145" s="194"/>
      <c r="G145" s="63"/>
      <c r="H145" s="64"/>
      <c r="I145" s="64"/>
      <c r="J145" s="64"/>
      <c r="K145" s="65"/>
      <c r="L145" s="66"/>
      <c r="M145" s="66"/>
      <c r="N145" s="66"/>
    </row>
    <row r="146" spans="1:14" ht="15" customHeight="1" x14ac:dyDescent="0.2">
      <c r="A146" s="97"/>
      <c r="B146" s="198"/>
      <c r="C146" s="97"/>
      <c r="D146" s="198"/>
      <c r="E146" s="194"/>
      <c r="F146" s="194"/>
      <c r="G146" s="63"/>
      <c r="H146" s="64"/>
      <c r="I146" s="64"/>
      <c r="J146" s="64"/>
      <c r="K146" s="65"/>
      <c r="L146" s="66"/>
      <c r="M146" s="66"/>
      <c r="N146" s="66"/>
    </row>
    <row r="147" spans="1:14" ht="15" customHeight="1" x14ac:dyDescent="0.2">
      <c r="A147" s="97"/>
      <c r="B147" s="198"/>
      <c r="C147" s="97"/>
      <c r="D147" s="198"/>
      <c r="E147" s="194"/>
      <c r="F147" s="194"/>
      <c r="G147" s="63"/>
      <c r="H147" s="64"/>
      <c r="I147" s="64"/>
      <c r="J147" s="64"/>
      <c r="K147" s="65"/>
      <c r="L147" s="66"/>
      <c r="M147" s="66"/>
      <c r="N147" s="66"/>
    </row>
    <row r="148" spans="1:14" ht="15" customHeight="1" x14ac:dyDescent="0.2">
      <c r="A148" s="97"/>
      <c r="B148" s="198"/>
      <c r="C148" s="97"/>
      <c r="D148" s="198"/>
      <c r="E148" s="194"/>
      <c r="F148" s="194"/>
      <c r="G148" s="63"/>
      <c r="H148" s="64"/>
      <c r="I148" s="64"/>
      <c r="J148" s="64"/>
      <c r="K148" s="65"/>
      <c r="L148" s="66"/>
      <c r="M148" s="66"/>
      <c r="N148" s="66"/>
    </row>
    <row r="149" spans="1:14" ht="15" customHeight="1" x14ac:dyDescent="0.2">
      <c r="A149" s="97"/>
      <c r="B149" s="198"/>
      <c r="C149" s="97"/>
      <c r="D149" s="198"/>
      <c r="E149" s="194"/>
      <c r="F149" s="194"/>
      <c r="G149" s="63"/>
      <c r="H149" s="64"/>
      <c r="I149" s="64"/>
      <c r="J149" s="64"/>
      <c r="K149" s="65"/>
      <c r="L149" s="66"/>
      <c r="M149" s="66"/>
      <c r="N149" s="66"/>
    </row>
    <row r="150" spans="1:14" ht="15" customHeight="1" x14ac:dyDescent="0.2">
      <c r="A150" s="97"/>
      <c r="B150" s="198"/>
      <c r="C150" s="97"/>
      <c r="D150" s="198"/>
      <c r="E150" s="194"/>
      <c r="F150" s="194"/>
      <c r="G150" s="63"/>
      <c r="H150" s="64"/>
      <c r="I150" s="64"/>
      <c r="J150" s="64"/>
      <c r="K150" s="65"/>
      <c r="L150" s="66"/>
      <c r="M150" s="66"/>
      <c r="N150" s="66"/>
    </row>
    <row r="151" spans="1:14" ht="15" customHeight="1" x14ac:dyDescent="0.2">
      <c r="A151" s="97"/>
      <c r="B151" s="198"/>
      <c r="C151" s="97"/>
      <c r="D151" s="198"/>
      <c r="E151" s="194"/>
      <c r="F151" s="194"/>
      <c r="G151" s="63"/>
      <c r="H151" s="64"/>
      <c r="I151" s="64"/>
      <c r="J151" s="64"/>
      <c r="K151" s="65"/>
      <c r="L151" s="66"/>
      <c r="M151" s="66"/>
      <c r="N151" s="66"/>
    </row>
    <row r="152" spans="1:14" ht="15" customHeight="1" x14ac:dyDescent="0.2">
      <c r="A152" s="97"/>
      <c r="B152" s="198"/>
      <c r="C152" s="97"/>
      <c r="D152" s="198"/>
      <c r="E152" s="194"/>
      <c r="F152" s="194"/>
      <c r="G152" s="63"/>
      <c r="H152" s="64"/>
      <c r="I152" s="64"/>
      <c r="J152" s="64"/>
      <c r="K152" s="65"/>
      <c r="L152" s="66"/>
      <c r="M152" s="66"/>
      <c r="N152" s="66"/>
    </row>
    <row r="153" spans="1:14" ht="15" customHeight="1" x14ac:dyDescent="0.2">
      <c r="A153" s="97"/>
      <c r="B153" s="198"/>
      <c r="C153" s="97"/>
      <c r="D153" s="198"/>
      <c r="E153" s="194"/>
      <c r="F153" s="194"/>
      <c r="G153" s="63"/>
      <c r="H153" s="64"/>
      <c r="I153" s="64"/>
      <c r="J153" s="64"/>
      <c r="K153" s="65"/>
      <c r="L153" s="66"/>
      <c r="M153" s="66"/>
      <c r="N153" s="66"/>
    </row>
    <row r="154" spans="1:14" ht="15" customHeight="1" x14ac:dyDescent="0.2">
      <c r="A154" s="97"/>
      <c r="B154" s="198"/>
      <c r="C154" s="97"/>
      <c r="D154" s="198"/>
      <c r="E154" s="194"/>
      <c r="F154" s="194"/>
      <c r="G154" s="63"/>
      <c r="H154" s="64"/>
      <c r="I154" s="64"/>
      <c r="J154" s="64"/>
      <c r="K154" s="65"/>
      <c r="L154" s="66"/>
      <c r="M154" s="66"/>
      <c r="N154" s="66"/>
    </row>
    <row r="155" spans="1:14" ht="15" customHeight="1" x14ac:dyDescent="0.2">
      <c r="A155" s="97"/>
      <c r="B155" s="198"/>
      <c r="C155" s="97"/>
      <c r="D155" s="198"/>
      <c r="E155" s="194"/>
      <c r="F155" s="194"/>
      <c r="G155" s="63"/>
      <c r="H155" s="64"/>
      <c r="I155" s="64"/>
      <c r="J155" s="64"/>
      <c r="K155" s="65"/>
      <c r="L155" s="66"/>
      <c r="M155" s="66"/>
      <c r="N155" s="66"/>
    </row>
    <row r="156" spans="1:14" ht="15" customHeight="1" x14ac:dyDescent="0.2">
      <c r="A156" s="97"/>
      <c r="B156" s="198"/>
      <c r="C156" s="97"/>
      <c r="D156" s="198"/>
      <c r="E156" s="194"/>
      <c r="F156" s="194"/>
      <c r="G156" s="63"/>
      <c r="H156" s="64"/>
      <c r="I156" s="64"/>
      <c r="J156" s="64"/>
      <c r="K156" s="65"/>
      <c r="L156" s="66"/>
      <c r="M156" s="66"/>
      <c r="N156" s="66"/>
    </row>
    <row r="157" spans="1:14" ht="15" customHeight="1" x14ac:dyDescent="0.2">
      <c r="A157" s="97"/>
      <c r="B157" s="198"/>
      <c r="C157" s="97"/>
      <c r="D157" s="198"/>
      <c r="E157" s="194"/>
      <c r="F157" s="194"/>
      <c r="G157" s="63"/>
      <c r="H157" s="64"/>
      <c r="I157" s="64"/>
      <c r="J157" s="64"/>
      <c r="K157" s="65"/>
      <c r="L157" s="66"/>
      <c r="M157" s="66"/>
      <c r="N157" s="66"/>
    </row>
    <row r="158" spans="1:14" ht="15" customHeight="1" x14ac:dyDescent="0.2">
      <c r="A158" s="97"/>
      <c r="B158" s="198"/>
      <c r="C158" s="97"/>
      <c r="D158" s="198"/>
      <c r="E158" s="194"/>
      <c r="F158" s="194"/>
      <c r="G158" s="63"/>
      <c r="H158" s="64"/>
      <c r="I158" s="64"/>
      <c r="J158" s="64"/>
      <c r="K158" s="65"/>
      <c r="L158" s="66"/>
      <c r="M158" s="66"/>
      <c r="N158" s="66"/>
    </row>
    <row r="159" spans="1:14" ht="15" customHeight="1" x14ac:dyDescent="0.2">
      <c r="A159" s="97"/>
      <c r="B159" s="198"/>
      <c r="C159" s="97"/>
      <c r="D159" s="198"/>
      <c r="E159" s="194"/>
      <c r="F159" s="194"/>
      <c r="G159" s="63"/>
      <c r="H159" s="64"/>
      <c r="I159" s="64"/>
      <c r="J159" s="64"/>
      <c r="K159" s="65"/>
      <c r="L159" s="66"/>
      <c r="M159" s="66"/>
      <c r="N159" s="66"/>
    </row>
    <row r="160" spans="1:14" ht="15" customHeight="1" x14ac:dyDescent="0.2">
      <c r="A160" s="97"/>
      <c r="B160" s="198"/>
      <c r="C160" s="97"/>
      <c r="D160" s="198"/>
      <c r="E160" s="194"/>
      <c r="F160" s="194"/>
      <c r="G160" s="63"/>
      <c r="H160" s="64"/>
      <c r="I160" s="64"/>
      <c r="J160" s="64"/>
      <c r="K160" s="65"/>
      <c r="L160" s="66"/>
      <c r="M160" s="66"/>
      <c r="N160" s="66"/>
    </row>
    <row r="161" spans="1:14" ht="15" customHeight="1" x14ac:dyDescent="0.2">
      <c r="A161" s="97"/>
      <c r="B161" s="198"/>
      <c r="C161" s="97"/>
      <c r="D161" s="198"/>
      <c r="E161" s="194"/>
      <c r="F161" s="194"/>
      <c r="G161" s="63"/>
      <c r="H161" s="64"/>
      <c r="I161" s="64"/>
      <c r="J161" s="64"/>
      <c r="K161" s="65"/>
      <c r="L161" s="66"/>
      <c r="M161" s="66"/>
      <c r="N161" s="66"/>
    </row>
    <row r="162" spans="1:14" ht="15" customHeight="1" x14ac:dyDescent="0.2">
      <c r="A162" s="97"/>
      <c r="B162" s="198"/>
      <c r="C162" s="97"/>
      <c r="D162" s="198"/>
      <c r="E162" s="194"/>
      <c r="F162" s="194"/>
      <c r="G162" s="63"/>
      <c r="H162" s="64"/>
      <c r="I162" s="64"/>
      <c r="J162" s="64"/>
      <c r="K162" s="65"/>
      <c r="L162" s="66"/>
      <c r="M162" s="66"/>
      <c r="N162" s="66"/>
    </row>
    <row r="163" spans="1:14" ht="15" customHeight="1" x14ac:dyDescent="0.2">
      <c r="A163" s="97"/>
      <c r="B163" s="198"/>
      <c r="C163" s="97"/>
      <c r="D163" s="198"/>
      <c r="E163" s="194"/>
      <c r="F163" s="194"/>
      <c r="G163" s="63"/>
      <c r="H163" s="64"/>
      <c r="I163" s="64"/>
      <c r="J163" s="64"/>
      <c r="K163" s="65"/>
      <c r="L163" s="66"/>
      <c r="M163" s="66"/>
      <c r="N163" s="66"/>
    </row>
    <row r="164" spans="1:14" ht="15" customHeight="1" x14ac:dyDescent="0.2">
      <c r="A164" s="97"/>
      <c r="B164" s="198"/>
      <c r="C164" s="97"/>
      <c r="D164" s="198"/>
      <c r="E164" s="194"/>
      <c r="F164" s="194"/>
      <c r="G164" s="63"/>
      <c r="H164" s="64"/>
      <c r="I164" s="64"/>
      <c r="J164" s="64"/>
      <c r="K164" s="65"/>
      <c r="L164" s="66"/>
      <c r="M164" s="66"/>
      <c r="N164" s="66"/>
    </row>
    <row r="165" spans="1:14" ht="15" customHeight="1" x14ac:dyDescent="0.2">
      <c r="A165" s="97"/>
      <c r="B165" s="198"/>
      <c r="C165" s="97"/>
      <c r="D165" s="198"/>
      <c r="E165" s="194"/>
      <c r="F165" s="194"/>
      <c r="G165" s="63"/>
      <c r="H165" s="64"/>
      <c r="I165" s="64"/>
      <c r="J165" s="64"/>
      <c r="K165" s="65"/>
      <c r="L165" s="66"/>
      <c r="M165" s="66"/>
      <c r="N165" s="66"/>
    </row>
    <row r="166" spans="1:14" ht="15" customHeight="1" x14ac:dyDescent="0.2">
      <c r="A166" s="97"/>
      <c r="B166" s="198"/>
      <c r="C166" s="97"/>
      <c r="D166" s="198"/>
      <c r="E166" s="194"/>
      <c r="F166" s="194"/>
      <c r="G166" s="63"/>
      <c r="H166" s="64"/>
      <c r="I166" s="64"/>
      <c r="J166" s="64"/>
      <c r="K166" s="65"/>
      <c r="L166" s="66"/>
      <c r="M166" s="66"/>
      <c r="N166" s="66"/>
    </row>
    <row r="167" spans="1:14" ht="15" customHeight="1" x14ac:dyDescent="0.2">
      <c r="A167" s="97"/>
      <c r="B167" s="198"/>
      <c r="C167" s="97"/>
      <c r="D167" s="198"/>
      <c r="E167" s="194"/>
      <c r="F167" s="194"/>
      <c r="G167" s="63"/>
      <c r="H167" s="64"/>
      <c r="I167" s="64"/>
      <c r="J167" s="64"/>
      <c r="K167" s="65"/>
      <c r="L167" s="66"/>
      <c r="M167" s="66"/>
      <c r="N167" s="66"/>
    </row>
    <row r="168" spans="1:14" ht="15" customHeight="1" x14ac:dyDescent="0.2">
      <c r="A168" s="97"/>
      <c r="B168" s="198"/>
      <c r="C168" s="97"/>
      <c r="D168" s="198"/>
      <c r="E168" s="194"/>
      <c r="F168" s="194"/>
      <c r="G168" s="63"/>
      <c r="H168" s="64"/>
      <c r="I168" s="64"/>
      <c r="J168" s="64"/>
      <c r="K168" s="65"/>
      <c r="L168" s="66"/>
      <c r="M168" s="66"/>
      <c r="N168" s="66"/>
    </row>
    <row r="169" spans="1:14" ht="15" customHeight="1" x14ac:dyDescent="0.2">
      <c r="A169" s="97"/>
      <c r="B169" s="198"/>
      <c r="C169" s="97"/>
      <c r="D169" s="198"/>
      <c r="E169" s="194"/>
      <c r="F169" s="194"/>
      <c r="G169" s="63"/>
      <c r="H169" s="64"/>
      <c r="I169" s="64"/>
      <c r="J169" s="64"/>
      <c r="K169" s="65"/>
      <c r="L169" s="66"/>
      <c r="M169" s="66"/>
      <c r="N169" s="66"/>
    </row>
    <row r="170" spans="1:14" ht="15" customHeight="1" x14ac:dyDescent="0.2">
      <c r="A170" s="97"/>
      <c r="B170" s="198"/>
      <c r="C170" s="97"/>
      <c r="D170" s="198"/>
      <c r="E170" s="194"/>
      <c r="F170" s="194"/>
      <c r="G170" s="63"/>
      <c r="H170" s="64"/>
      <c r="I170" s="64"/>
      <c r="J170" s="64"/>
      <c r="K170" s="65"/>
      <c r="L170" s="66"/>
      <c r="M170" s="66"/>
      <c r="N170" s="66"/>
    </row>
    <row r="171" spans="1:14" ht="15" customHeight="1" x14ac:dyDescent="0.2">
      <c r="A171" s="97"/>
      <c r="B171" s="198"/>
      <c r="C171" s="97"/>
      <c r="D171" s="198"/>
      <c r="E171" s="194"/>
      <c r="F171" s="194"/>
      <c r="G171" s="63"/>
      <c r="H171" s="64"/>
      <c r="I171" s="64"/>
      <c r="J171" s="64"/>
      <c r="K171" s="65"/>
      <c r="L171" s="66"/>
      <c r="M171" s="66"/>
      <c r="N171" s="66"/>
    </row>
    <row r="172" spans="1:14" ht="15" customHeight="1" x14ac:dyDescent="0.2">
      <c r="A172" s="97"/>
      <c r="B172" s="198"/>
      <c r="C172" s="97"/>
      <c r="D172" s="198"/>
      <c r="E172" s="194"/>
      <c r="F172" s="194"/>
      <c r="G172" s="63"/>
      <c r="H172" s="64"/>
      <c r="I172" s="64"/>
      <c r="J172" s="64"/>
      <c r="K172" s="65"/>
      <c r="L172" s="66"/>
      <c r="M172" s="66"/>
      <c r="N172" s="66"/>
    </row>
    <row r="173" spans="1:14" ht="15" customHeight="1" x14ac:dyDescent="0.2">
      <c r="A173" s="97"/>
      <c r="B173" s="198"/>
      <c r="C173" s="97"/>
      <c r="D173" s="198"/>
      <c r="E173" s="194"/>
      <c r="F173" s="194"/>
      <c r="G173" s="63"/>
      <c r="H173" s="64"/>
      <c r="I173" s="64"/>
      <c r="J173" s="64"/>
      <c r="K173" s="65"/>
      <c r="L173" s="66"/>
      <c r="M173" s="66"/>
      <c r="N173" s="66"/>
    </row>
    <row r="174" spans="1:14" ht="15" customHeight="1" x14ac:dyDescent="0.2">
      <c r="A174" s="97"/>
      <c r="B174" s="198"/>
      <c r="C174" s="97"/>
      <c r="D174" s="198"/>
      <c r="E174" s="194"/>
      <c r="F174" s="194"/>
      <c r="G174" s="63"/>
      <c r="H174" s="64"/>
      <c r="I174" s="64"/>
      <c r="J174" s="64"/>
      <c r="K174" s="65"/>
      <c r="L174" s="66"/>
      <c r="M174" s="66"/>
      <c r="N174" s="66"/>
    </row>
    <row r="175" spans="1:14" ht="15" customHeight="1" x14ac:dyDescent="0.2">
      <c r="A175" s="97"/>
      <c r="B175" s="198"/>
      <c r="C175" s="97"/>
      <c r="D175" s="198"/>
      <c r="E175" s="194"/>
      <c r="F175" s="194"/>
      <c r="G175" s="63"/>
      <c r="H175" s="64"/>
      <c r="I175" s="64"/>
      <c r="J175" s="64"/>
      <c r="K175" s="65"/>
      <c r="L175" s="66"/>
      <c r="M175" s="66"/>
      <c r="N175" s="66"/>
    </row>
    <row r="176" spans="1:14" ht="15" customHeight="1" x14ac:dyDescent="0.2">
      <c r="A176" s="97"/>
      <c r="B176" s="198"/>
      <c r="C176" s="97"/>
      <c r="D176" s="198"/>
      <c r="E176" s="194"/>
      <c r="F176" s="194"/>
      <c r="G176" s="63"/>
      <c r="H176" s="64"/>
      <c r="I176" s="64"/>
      <c r="J176" s="64"/>
      <c r="K176" s="65"/>
      <c r="L176" s="66"/>
      <c r="M176" s="66"/>
      <c r="N176" s="66"/>
    </row>
    <row r="177" spans="1:14" ht="15" customHeight="1" x14ac:dyDescent="0.2">
      <c r="A177" s="97"/>
      <c r="B177" s="198"/>
      <c r="C177" s="97"/>
      <c r="D177" s="198"/>
      <c r="E177" s="194"/>
      <c r="F177" s="194"/>
      <c r="G177" s="63"/>
      <c r="H177" s="64"/>
      <c r="I177" s="64"/>
      <c r="J177" s="64"/>
      <c r="K177" s="65"/>
      <c r="L177" s="66"/>
      <c r="M177" s="66"/>
      <c r="N177" s="66"/>
    </row>
    <row r="178" spans="1:14" ht="15" customHeight="1" x14ac:dyDescent="0.2">
      <c r="A178" s="97"/>
      <c r="B178" s="198"/>
      <c r="C178" s="97"/>
      <c r="D178" s="198"/>
      <c r="E178" s="194"/>
      <c r="F178" s="194"/>
      <c r="G178" s="63"/>
      <c r="H178" s="64"/>
      <c r="I178" s="64"/>
      <c r="J178" s="64"/>
      <c r="K178" s="65"/>
      <c r="L178" s="66"/>
      <c r="M178" s="66"/>
      <c r="N178" s="66"/>
    </row>
    <row r="179" spans="1:14" ht="15" customHeight="1" x14ac:dyDescent="0.2">
      <c r="A179" s="97"/>
      <c r="B179" s="198"/>
      <c r="C179" s="97"/>
      <c r="D179" s="198"/>
      <c r="E179" s="194"/>
      <c r="F179" s="194"/>
      <c r="G179" s="63"/>
      <c r="H179" s="64"/>
      <c r="I179" s="64"/>
      <c r="J179" s="64"/>
      <c r="K179" s="65"/>
      <c r="L179" s="66"/>
      <c r="M179" s="66"/>
      <c r="N179" s="66"/>
    </row>
    <row r="180" spans="1:14" ht="15" customHeight="1" x14ac:dyDescent="0.2">
      <c r="A180" s="97"/>
      <c r="B180" s="198"/>
      <c r="C180" s="97"/>
      <c r="D180" s="198"/>
      <c r="E180" s="194"/>
      <c r="F180" s="194"/>
      <c r="G180" s="63"/>
      <c r="H180" s="64"/>
      <c r="I180" s="64"/>
      <c r="J180" s="64"/>
      <c r="K180" s="65"/>
      <c r="L180" s="66"/>
      <c r="M180" s="66"/>
      <c r="N180" s="66"/>
    </row>
    <row r="181" spans="1:14" ht="15" customHeight="1" x14ac:dyDescent="0.2">
      <c r="A181" s="97"/>
      <c r="B181" s="198"/>
      <c r="C181" s="97"/>
      <c r="D181" s="198"/>
      <c r="E181" s="194"/>
      <c r="F181" s="194"/>
      <c r="G181" s="63"/>
      <c r="H181" s="64"/>
      <c r="I181" s="64"/>
      <c r="J181" s="64"/>
      <c r="K181" s="65"/>
      <c r="L181" s="66"/>
      <c r="M181" s="66"/>
      <c r="N181" s="66"/>
    </row>
    <row r="182" spans="1:14" ht="15" customHeight="1" x14ac:dyDescent="0.2">
      <c r="A182" s="97"/>
      <c r="B182" s="198"/>
      <c r="C182" s="97"/>
      <c r="D182" s="198"/>
      <c r="E182" s="194"/>
      <c r="F182" s="194"/>
      <c r="G182" s="63"/>
      <c r="H182" s="64"/>
      <c r="I182" s="64"/>
      <c r="J182" s="64"/>
      <c r="K182" s="65"/>
      <c r="L182" s="66"/>
      <c r="M182" s="66"/>
      <c r="N182" s="66"/>
    </row>
    <row r="183" spans="1:14" ht="15" customHeight="1" x14ac:dyDescent="0.2">
      <c r="A183" s="97"/>
      <c r="B183" s="198"/>
      <c r="C183" s="97"/>
      <c r="D183" s="198"/>
      <c r="E183" s="194"/>
      <c r="F183" s="194"/>
      <c r="G183" s="63"/>
      <c r="H183" s="64"/>
      <c r="I183" s="64"/>
      <c r="J183" s="64"/>
      <c r="K183" s="65"/>
      <c r="L183" s="66"/>
      <c r="M183" s="66"/>
      <c r="N183" s="66"/>
    </row>
    <row r="184" spans="1:14" ht="15" customHeight="1" x14ac:dyDescent="0.2">
      <c r="A184" s="97"/>
      <c r="B184" s="198"/>
      <c r="C184" s="97"/>
      <c r="D184" s="198"/>
      <c r="E184" s="194"/>
      <c r="F184" s="194"/>
      <c r="G184" s="63"/>
      <c r="H184" s="64"/>
      <c r="I184" s="64"/>
      <c r="J184" s="64"/>
      <c r="K184" s="65"/>
      <c r="L184" s="66"/>
      <c r="M184" s="66"/>
      <c r="N184" s="66"/>
    </row>
    <row r="185" spans="1:14" ht="15" customHeight="1" x14ac:dyDescent="0.2">
      <c r="A185" s="97"/>
      <c r="B185" s="198"/>
      <c r="C185" s="97"/>
      <c r="D185" s="198"/>
      <c r="E185" s="194"/>
      <c r="F185" s="194"/>
      <c r="G185" s="63"/>
      <c r="H185" s="64"/>
      <c r="I185" s="64"/>
      <c r="J185" s="64"/>
      <c r="K185" s="65"/>
      <c r="L185" s="66"/>
      <c r="M185" s="66"/>
      <c r="N185" s="66"/>
    </row>
    <row r="186" spans="1:14" ht="15" customHeight="1" x14ac:dyDescent="0.2">
      <c r="A186" s="97"/>
      <c r="B186" s="198"/>
      <c r="C186" s="97"/>
      <c r="D186" s="198"/>
      <c r="E186" s="194"/>
      <c r="F186" s="194"/>
      <c r="G186" s="63"/>
      <c r="H186" s="64"/>
      <c r="I186" s="64"/>
      <c r="J186" s="64"/>
      <c r="K186" s="65"/>
      <c r="L186" s="66"/>
      <c r="M186" s="66"/>
      <c r="N186" s="66"/>
    </row>
    <row r="187" spans="1:14" ht="15" customHeight="1" x14ac:dyDescent="0.2">
      <c r="A187" s="97"/>
      <c r="B187" s="198"/>
      <c r="C187" s="97"/>
      <c r="D187" s="198"/>
      <c r="E187" s="194"/>
      <c r="F187" s="194"/>
      <c r="G187" s="63"/>
      <c r="H187" s="64"/>
      <c r="I187" s="64"/>
      <c r="J187" s="64"/>
      <c r="K187" s="65"/>
      <c r="L187" s="66"/>
      <c r="M187" s="66"/>
      <c r="N187" s="66"/>
    </row>
    <row r="188" spans="1:14" ht="15" customHeight="1" x14ac:dyDescent="0.2">
      <c r="A188" s="97"/>
      <c r="B188" s="198"/>
      <c r="C188" s="97"/>
      <c r="D188" s="198"/>
      <c r="E188" s="194"/>
      <c r="F188" s="194"/>
      <c r="G188" s="63"/>
      <c r="H188" s="64"/>
      <c r="I188" s="64"/>
      <c r="J188" s="64"/>
      <c r="K188" s="65"/>
      <c r="L188" s="66"/>
      <c r="M188" s="66"/>
      <c r="N188" s="66"/>
    </row>
    <row r="189" spans="1:14" ht="15" customHeight="1" x14ac:dyDescent="0.2">
      <c r="A189" s="97"/>
      <c r="B189" s="198"/>
      <c r="C189" s="97"/>
      <c r="D189" s="198"/>
      <c r="E189" s="194"/>
      <c r="F189" s="194"/>
      <c r="G189" s="63"/>
      <c r="H189" s="64"/>
      <c r="I189" s="64"/>
      <c r="J189" s="64"/>
      <c r="K189" s="65"/>
      <c r="L189" s="66"/>
      <c r="M189" s="66"/>
      <c r="N189" s="66"/>
    </row>
    <row r="190" spans="1:14" ht="15" customHeight="1" x14ac:dyDescent="0.2">
      <c r="A190" s="97"/>
      <c r="B190" s="198"/>
      <c r="C190" s="97"/>
      <c r="D190" s="198"/>
      <c r="E190" s="194"/>
      <c r="F190" s="194"/>
      <c r="G190" s="63"/>
      <c r="H190" s="64"/>
      <c r="I190" s="64"/>
      <c r="J190" s="64"/>
      <c r="K190" s="65"/>
      <c r="L190" s="66"/>
      <c r="M190" s="66"/>
      <c r="N190" s="66"/>
    </row>
    <row r="191" spans="1:14" ht="15" customHeight="1" x14ac:dyDescent="0.2">
      <c r="A191" s="97"/>
      <c r="B191" s="198"/>
      <c r="C191" s="97"/>
      <c r="D191" s="198"/>
      <c r="E191" s="194"/>
      <c r="F191" s="194"/>
      <c r="G191" s="63"/>
      <c r="H191" s="64"/>
      <c r="I191" s="64"/>
      <c r="J191" s="64"/>
      <c r="K191" s="65"/>
      <c r="L191" s="66"/>
      <c r="M191" s="66"/>
      <c r="N191" s="66"/>
    </row>
    <row r="192" spans="1:14" ht="15" customHeight="1" x14ac:dyDescent="0.2">
      <c r="A192" s="97"/>
      <c r="B192" s="198"/>
      <c r="C192" s="97"/>
      <c r="D192" s="198"/>
      <c r="E192" s="194"/>
      <c r="F192" s="194"/>
      <c r="G192" s="63"/>
      <c r="H192" s="64"/>
      <c r="I192" s="64"/>
      <c r="J192" s="64"/>
      <c r="K192" s="65"/>
      <c r="L192" s="66"/>
      <c r="M192" s="66"/>
      <c r="N192" s="66"/>
    </row>
    <row r="193" spans="1:14" ht="15" customHeight="1" x14ac:dyDescent="0.2">
      <c r="A193" s="97"/>
      <c r="B193" s="198"/>
      <c r="C193" s="97"/>
      <c r="D193" s="198"/>
      <c r="E193" s="194"/>
      <c r="F193" s="194"/>
      <c r="G193" s="63"/>
      <c r="H193" s="64"/>
      <c r="I193" s="64"/>
      <c r="J193" s="64"/>
      <c r="K193" s="65"/>
      <c r="L193" s="66"/>
      <c r="M193" s="66"/>
      <c r="N193" s="66"/>
    </row>
    <row r="194" spans="1:14" ht="15" customHeight="1" x14ac:dyDescent="0.2">
      <c r="A194" s="97"/>
      <c r="B194" s="198"/>
      <c r="C194" s="97"/>
      <c r="D194" s="198"/>
      <c r="E194" s="194"/>
      <c r="F194" s="194"/>
      <c r="G194" s="63"/>
      <c r="H194" s="64"/>
      <c r="I194" s="64"/>
      <c r="J194" s="64"/>
      <c r="K194" s="65"/>
      <c r="L194" s="66"/>
      <c r="M194" s="66"/>
      <c r="N194" s="66"/>
    </row>
    <row r="195" spans="1:14" ht="15" customHeight="1" x14ac:dyDescent="0.2">
      <c r="A195" s="97"/>
      <c r="B195" s="198"/>
      <c r="C195" s="97"/>
      <c r="D195" s="198"/>
      <c r="E195" s="194"/>
      <c r="F195" s="194"/>
      <c r="G195" s="63"/>
      <c r="H195" s="64"/>
      <c r="I195" s="64"/>
      <c r="J195" s="64"/>
      <c r="K195" s="65"/>
      <c r="L195" s="66"/>
      <c r="M195" s="66"/>
      <c r="N195" s="66"/>
    </row>
    <row r="196" spans="1:14" ht="15" customHeight="1" x14ac:dyDescent="0.2">
      <c r="A196" s="97"/>
      <c r="B196" s="198"/>
      <c r="C196" s="97"/>
      <c r="D196" s="198"/>
      <c r="E196" s="194"/>
      <c r="F196" s="194"/>
      <c r="G196" s="63"/>
      <c r="H196" s="64"/>
      <c r="I196" s="64"/>
      <c r="J196" s="64"/>
      <c r="K196" s="65"/>
      <c r="L196" s="66"/>
      <c r="M196" s="66"/>
      <c r="N196" s="66"/>
    </row>
    <row r="197" spans="1:14" ht="15" customHeight="1" x14ac:dyDescent="0.2">
      <c r="A197" s="97"/>
      <c r="B197" s="198"/>
      <c r="C197" s="97"/>
      <c r="D197" s="198"/>
      <c r="E197" s="194"/>
      <c r="F197" s="194"/>
      <c r="G197" s="63"/>
      <c r="H197" s="64"/>
      <c r="I197" s="64"/>
      <c r="J197" s="64"/>
      <c r="K197" s="65"/>
      <c r="L197" s="66"/>
      <c r="M197" s="66"/>
      <c r="N197" s="66"/>
    </row>
    <row r="198" spans="1:14" ht="15" customHeight="1" x14ac:dyDescent="0.2">
      <c r="A198" s="97"/>
      <c r="B198" s="198"/>
      <c r="C198" s="97"/>
      <c r="D198" s="198"/>
      <c r="E198" s="194"/>
      <c r="F198" s="194"/>
      <c r="G198" s="63"/>
      <c r="H198" s="64"/>
      <c r="I198" s="64"/>
      <c r="J198" s="64"/>
      <c r="K198" s="65"/>
      <c r="L198" s="66"/>
      <c r="M198" s="66"/>
      <c r="N198" s="66"/>
    </row>
    <row r="199" spans="1:14" ht="15" customHeight="1" x14ac:dyDescent="0.2">
      <c r="A199" s="97"/>
      <c r="B199" s="198"/>
      <c r="C199" s="97"/>
      <c r="D199" s="198"/>
      <c r="E199" s="194"/>
      <c r="F199" s="194"/>
      <c r="G199" s="63"/>
      <c r="H199" s="64"/>
      <c r="I199" s="64"/>
      <c r="J199" s="64"/>
      <c r="K199" s="65"/>
      <c r="L199" s="66"/>
      <c r="M199" s="66"/>
      <c r="N199" s="66"/>
    </row>
    <row r="200" spans="1:14" ht="15" customHeight="1" x14ac:dyDescent="0.2">
      <c r="A200" s="97"/>
      <c r="B200" s="198"/>
      <c r="C200" s="97"/>
      <c r="D200" s="198"/>
      <c r="E200" s="194"/>
      <c r="F200" s="194"/>
      <c r="G200" s="63"/>
      <c r="H200" s="64"/>
      <c r="I200" s="64"/>
      <c r="J200" s="64"/>
      <c r="K200" s="65"/>
      <c r="L200" s="66"/>
      <c r="M200" s="66"/>
      <c r="N200" s="66"/>
    </row>
    <row r="201" spans="1:14" ht="15" customHeight="1" x14ac:dyDescent="0.2">
      <c r="A201" s="97"/>
      <c r="B201" s="198"/>
      <c r="C201" s="97"/>
      <c r="D201" s="198"/>
      <c r="E201" s="194"/>
      <c r="F201" s="194"/>
      <c r="G201" s="63"/>
      <c r="H201" s="64"/>
      <c r="I201" s="64"/>
      <c r="J201" s="64"/>
      <c r="K201" s="65"/>
      <c r="L201" s="66"/>
      <c r="M201" s="66"/>
      <c r="N201" s="66"/>
    </row>
    <row r="202" spans="1:14" ht="15" customHeight="1" x14ac:dyDescent="0.2">
      <c r="A202" s="97"/>
      <c r="B202" s="198"/>
      <c r="C202" s="97"/>
      <c r="D202" s="198"/>
      <c r="E202" s="194"/>
      <c r="F202" s="194"/>
      <c r="G202" s="63"/>
      <c r="H202" s="64"/>
      <c r="I202" s="64"/>
      <c r="J202" s="64"/>
      <c r="K202" s="65"/>
      <c r="L202" s="66"/>
      <c r="M202" s="66"/>
      <c r="N202" s="66"/>
    </row>
    <row r="203" spans="1:14" ht="15" customHeight="1" x14ac:dyDescent="0.2">
      <c r="A203" s="97"/>
      <c r="B203" s="198"/>
      <c r="C203" s="97"/>
      <c r="D203" s="198"/>
      <c r="E203" s="194"/>
      <c r="F203" s="194"/>
      <c r="G203" s="63"/>
      <c r="H203" s="64"/>
      <c r="I203" s="64"/>
      <c r="J203" s="64"/>
      <c r="K203" s="65"/>
      <c r="L203" s="66"/>
      <c r="M203" s="66"/>
      <c r="N203" s="66"/>
    </row>
    <row r="204" spans="1:14" ht="15" customHeight="1" x14ac:dyDescent="0.2">
      <c r="A204" s="97"/>
      <c r="B204" s="198"/>
      <c r="C204" s="97"/>
      <c r="D204" s="198"/>
      <c r="E204" s="194"/>
      <c r="F204" s="194"/>
      <c r="G204" s="63"/>
      <c r="H204" s="64"/>
      <c r="I204" s="64"/>
      <c r="J204" s="64"/>
      <c r="K204" s="65"/>
      <c r="L204" s="66"/>
      <c r="M204" s="66"/>
      <c r="N204" s="66"/>
    </row>
    <row r="205" spans="1:14" ht="15" customHeight="1" x14ac:dyDescent="0.2">
      <c r="A205" s="97"/>
      <c r="B205" s="198"/>
      <c r="C205" s="97"/>
      <c r="D205" s="198"/>
      <c r="E205" s="194"/>
      <c r="F205" s="194"/>
      <c r="G205" s="63"/>
      <c r="H205" s="64"/>
      <c r="I205" s="64"/>
      <c r="J205" s="64"/>
      <c r="K205" s="65"/>
      <c r="L205" s="66"/>
      <c r="M205" s="66"/>
      <c r="N205" s="66"/>
    </row>
    <row r="206" spans="1:14" ht="15" customHeight="1" x14ac:dyDescent="0.2">
      <c r="A206" s="97"/>
      <c r="B206" s="198"/>
      <c r="C206" s="97"/>
      <c r="D206" s="198"/>
      <c r="E206" s="194"/>
      <c r="F206" s="194"/>
      <c r="G206" s="63"/>
      <c r="H206" s="64"/>
      <c r="I206" s="64"/>
      <c r="J206" s="64"/>
      <c r="K206" s="65"/>
      <c r="L206" s="66"/>
      <c r="M206" s="66"/>
      <c r="N206" s="66"/>
    </row>
    <row r="207" spans="1:14" ht="15" customHeight="1" x14ac:dyDescent="0.2">
      <c r="A207" s="97"/>
      <c r="B207" s="198"/>
      <c r="C207" s="97"/>
      <c r="D207" s="198"/>
      <c r="E207" s="194"/>
      <c r="F207" s="194"/>
      <c r="G207" s="63"/>
      <c r="H207" s="64"/>
      <c r="I207" s="64"/>
      <c r="J207" s="64"/>
      <c r="K207" s="65"/>
      <c r="L207" s="66"/>
      <c r="M207" s="66"/>
      <c r="N207" s="66"/>
    </row>
    <row r="208" spans="1:14" ht="15" customHeight="1" x14ac:dyDescent="0.2">
      <c r="A208" s="97"/>
      <c r="B208" s="198"/>
      <c r="C208" s="97"/>
      <c r="D208" s="198"/>
      <c r="E208" s="194"/>
      <c r="F208" s="194"/>
      <c r="G208" s="63"/>
      <c r="H208" s="64"/>
      <c r="I208" s="64"/>
      <c r="J208" s="64"/>
      <c r="K208" s="65"/>
      <c r="L208" s="66"/>
      <c r="M208" s="66"/>
      <c r="N208" s="66"/>
    </row>
    <row r="209" spans="1:14" ht="15" customHeight="1" x14ac:dyDescent="0.2">
      <c r="A209" s="97"/>
      <c r="B209" s="198"/>
      <c r="C209" s="97"/>
      <c r="D209" s="198"/>
      <c r="E209" s="194"/>
      <c r="F209" s="194"/>
      <c r="G209" s="63"/>
      <c r="H209" s="64"/>
      <c r="I209" s="64"/>
      <c r="J209" s="64"/>
      <c r="K209" s="65"/>
      <c r="L209" s="66"/>
      <c r="M209" s="66"/>
      <c r="N209" s="66"/>
    </row>
    <row r="210" spans="1:14" ht="15" customHeight="1" x14ac:dyDescent="0.2">
      <c r="A210" s="97"/>
      <c r="B210" s="198"/>
      <c r="C210" s="97"/>
      <c r="D210" s="198"/>
      <c r="E210" s="194"/>
      <c r="F210" s="194"/>
      <c r="G210" s="63"/>
      <c r="H210" s="64"/>
      <c r="I210" s="64"/>
      <c r="J210" s="64"/>
      <c r="K210" s="65"/>
      <c r="L210" s="66"/>
      <c r="M210" s="66"/>
      <c r="N210" s="66"/>
    </row>
    <row r="211" spans="1:14" ht="15" customHeight="1" x14ac:dyDescent="0.2">
      <c r="A211" s="97"/>
      <c r="B211" s="198"/>
      <c r="C211" s="97"/>
      <c r="D211" s="198"/>
      <c r="E211" s="194"/>
      <c r="F211" s="194"/>
      <c r="G211" s="63"/>
      <c r="H211" s="64"/>
      <c r="I211" s="64"/>
      <c r="J211" s="64"/>
      <c r="K211" s="65"/>
      <c r="L211" s="66"/>
      <c r="M211" s="66"/>
      <c r="N211" s="66"/>
    </row>
    <row r="212" spans="1:14" ht="15" customHeight="1" x14ac:dyDescent="0.2">
      <c r="A212" s="97"/>
      <c r="B212" s="198"/>
      <c r="C212" s="97"/>
      <c r="D212" s="198"/>
      <c r="E212" s="194"/>
      <c r="F212" s="194"/>
      <c r="G212" s="63"/>
      <c r="H212" s="64"/>
      <c r="I212" s="64"/>
      <c r="J212" s="64"/>
      <c r="K212" s="65"/>
      <c r="L212" s="66"/>
      <c r="M212" s="66"/>
      <c r="N212" s="66"/>
    </row>
    <row r="213" spans="1:14" ht="15" customHeight="1" x14ac:dyDescent="0.2">
      <c r="A213" s="97"/>
      <c r="B213" s="198"/>
      <c r="C213" s="97"/>
      <c r="D213" s="198"/>
      <c r="E213" s="194"/>
      <c r="F213" s="194"/>
      <c r="G213" s="63"/>
      <c r="H213" s="64"/>
      <c r="I213" s="64"/>
      <c r="J213" s="64"/>
      <c r="K213" s="65"/>
      <c r="L213" s="66"/>
      <c r="M213" s="66"/>
      <c r="N213" s="66"/>
    </row>
    <row r="214" spans="1:14" ht="15" customHeight="1" x14ac:dyDescent="0.2">
      <c r="A214" s="97"/>
      <c r="B214" s="198"/>
      <c r="C214" s="97"/>
      <c r="D214" s="198"/>
      <c r="E214" s="194"/>
      <c r="F214" s="194"/>
      <c r="G214" s="63"/>
      <c r="H214" s="64"/>
      <c r="I214" s="64"/>
      <c r="J214" s="64"/>
      <c r="K214" s="65"/>
      <c r="L214" s="66"/>
      <c r="M214" s="66"/>
      <c r="N214" s="66"/>
    </row>
    <row r="215" spans="1:14" ht="15" customHeight="1" x14ac:dyDescent="0.2">
      <c r="A215" s="97"/>
      <c r="B215" s="198"/>
      <c r="C215" s="97"/>
      <c r="D215" s="198"/>
      <c r="E215" s="194"/>
      <c r="F215" s="194"/>
      <c r="G215" s="63"/>
      <c r="H215" s="64"/>
      <c r="I215" s="64"/>
      <c r="J215" s="64"/>
      <c r="K215" s="65"/>
      <c r="L215" s="66"/>
      <c r="M215" s="66"/>
      <c r="N215" s="66"/>
    </row>
    <row r="216" spans="1:14" ht="15" customHeight="1" x14ac:dyDescent="0.2">
      <c r="A216" s="97"/>
      <c r="B216" s="198"/>
      <c r="C216" s="97"/>
      <c r="D216" s="198"/>
      <c r="E216" s="194"/>
      <c r="F216" s="194"/>
      <c r="G216" s="63"/>
      <c r="H216" s="64"/>
      <c r="I216" s="64"/>
      <c r="J216" s="64"/>
      <c r="K216" s="65"/>
      <c r="L216" s="66"/>
      <c r="M216" s="66"/>
      <c r="N216" s="66"/>
    </row>
    <row r="217" spans="1:14" ht="15" customHeight="1" x14ac:dyDescent="0.2">
      <c r="A217" s="97"/>
      <c r="B217" s="198"/>
      <c r="C217" s="97"/>
      <c r="D217" s="198"/>
      <c r="E217" s="194"/>
      <c r="F217" s="194"/>
      <c r="G217" s="63"/>
      <c r="H217" s="64"/>
      <c r="I217" s="64"/>
      <c r="J217" s="64"/>
      <c r="K217" s="65"/>
      <c r="L217" s="66"/>
      <c r="M217" s="66"/>
      <c r="N217" s="66"/>
    </row>
    <row r="218" spans="1:14" ht="15" customHeight="1" x14ac:dyDescent="0.2">
      <c r="A218" s="97"/>
      <c r="B218" s="198"/>
      <c r="C218" s="97"/>
      <c r="D218" s="198"/>
      <c r="E218" s="194"/>
      <c r="F218" s="194"/>
      <c r="G218" s="63"/>
      <c r="H218" s="64"/>
      <c r="I218" s="64"/>
      <c r="J218" s="64"/>
      <c r="K218" s="65"/>
      <c r="L218" s="66"/>
      <c r="M218" s="66"/>
      <c r="N218" s="66"/>
    </row>
    <row r="219" spans="1:14" ht="15" customHeight="1" x14ac:dyDescent="0.2">
      <c r="A219" s="97"/>
      <c r="B219" s="198"/>
      <c r="C219" s="97"/>
      <c r="D219" s="198"/>
      <c r="E219" s="194"/>
      <c r="F219" s="194"/>
      <c r="G219" s="63"/>
      <c r="H219" s="64"/>
      <c r="I219" s="64"/>
      <c r="J219" s="64"/>
      <c r="K219" s="65"/>
      <c r="L219" s="66"/>
      <c r="M219" s="66"/>
      <c r="N219" s="66"/>
    </row>
    <row r="220" spans="1:14" ht="15" customHeight="1" x14ac:dyDescent="0.2">
      <c r="A220" s="97"/>
      <c r="B220" s="198"/>
      <c r="C220" s="97"/>
      <c r="D220" s="198"/>
      <c r="E220" s="194"/>
      <c r="F220" s="194"/>
      <c r="G220" s="63"/>
      <c r="H220" s="64"/>
      <c r="I220" s="64"/>
      <c r="J220" s="64"/>
      <c r="K220" s="65"/>
      <c r="L220" s="66"/>
      <c r="M220" s="66"/>
      <c r="N220" s="66"/>
    </row>
    <row r="221" spans="1:14" ht="15" customHeight="1" x14ac:dyDescent="0.2">
      <c r="A221" s="97"/>
      <c r="B221" s="198"/>
      <c r="C221" s="97"/>
      <c r="D221" s="198"/>
      <c r="E221" s="194"/>
      <c r="F221" s="194"/>
      <c r="G221" s="63"/>
      <c r="H221" s="64"/>
      <c r="I221" s="64"/>
      <c r="J221" s="64"/>
      <c r="K221" s="65"/>
      <c r="L221" s="66"/>
      <c r="M221" s="66"/>
      <c r="N221" s="66"/>
    </row>
    <row r="222" spans="1:14" ht="15" customHeight="1" x14ac:dyDescent="0.2">
      <c r="A222" s="97"/>
      <c r="B222" s="198"/>
      <c r="C222" s="97"/>
      <c r="D222" s="198"/>
      <c r="E222" s="194"/>
      <c r="F222" s="194"/>
      <c r="G222" s="63"/>
      <c r="H222" s="64"/>
      <c r="I222" s="64"/>
      <c r="J222" s="64"/>
      <c r="K222" s="65"/>
      <c r="L222" s="66"/>
      <c r="M222" s="66"/>
      <c r="N222" s="66"/>
    </row>
    <row r="223" spans="1:14" ht="15" customHeight="1" x14ac:dyDescent="0.2">
      <c r="A223" s="97"/>
      <c r="B223" s="198"/>
      <c r="C223" s="97"/>
      <c r="D223" s="198"/>
      <c r="E223" s="194"/>
      <c r="F223" s="194"/>
      <c r="G223" s="63"/>
      <c r="H223" s="64"/>
      <c r="I223" s="64"/>
      <c r="J223" s="64"/>
      <c r="K223" s="65"/>
      <c r="L223" s="66"/>
      <c r="M223" s="66"/>
      <c r="N223" s="66"/>
    </row>
    <row r="224" spans="1:14" ht="15" customHeight="1" x14ac:dyDescent="0.2">
      <c r="A224" s="97"/>
      <c r="B224" s="198"/>
      <c r="C224" s="97"/>
      <c r="D224" s="198"/>
      <c r="E224" s="194"/>
      <c r="F224" s="194"/>
      <c r="G224" s="63"/>
      <c r="H224" s="64"/>
      <c r="I224" s="64"/>
      <c r="J224" s="64"/>
      <c r="K224" s="65"/>
      <c r="L224" s="66"/>
      <c r="M224" s="66"/>
      <c r="N224" s="66"/>
    </row>
    <row r="225" spans="1:14" ht="15" customHeight="1" x14ac:dyDescent="0.2">
      <c r="A225" s="97"/>
      <c r="B225" s="198"/>
      <c r="C225" s="97"/>
      <c r="D225" s="198"/>
      <c r="E225" s="194"/>
      <c r="F225" s="194"/>
      <c r="G225" s="63"/>
      <c r="H225" s="64"/>
      <c r="I225" s="64"/>
      <c r="J225" s="64"/>
      <c r="K225" s="65"/>
      <c r="L225" s="66"/>
      <c r="M225" s="66"/>
      <c r="N225" s="66"/>
    </row>
    <row r="226" spans="1:14" ht="15" customHeight="1" x14ac:dyDescent="0.2">
      <c r="A226" s="97"/>
      <c r="B226" s="198"/>
      <c r="C226" s="97"/>
      <c r="D226" s="198"/>
      <c r="E226" s="194"/>
      <c r="F226" s="194"/>
      <c r="G226" s="63"/>
      <c r="H226" s="64"/>
      <c r="I226" s="64"/>
      <c r="J226" s="64"/>
      <c r="K226" s="65"/>
      <c r="L226" s="66"/>
      <c r="M226" s="66"/>
      <c r="N226" s="66"/>
    </row>
    <row r="227" spans="1:14" ht="15" customHeight="1" x14ac:dyDescent="0.2">
      <c r="A227" s="97"/>
      <c r="B227" s="198"/>
      <c r="C227" s="97"/>
      <c r="D227" s="198"/>
      <c r="E227" s="194"/>
      <c r="F227" s="194"/>
      <c r="G227" s="63"/>
      <c r="H227" s="64"/>
      <c r="I227" s="64"/>
      <c r="J227" s="64"/>
      <c r="K227" s="65"/>
      <c r="L227" s="66"/>
      <c r="M227" s="66"/>
      <c r="N227" s="66"/>
    </row>
    <row r="228" spans="1:14" ht="15" customHeight="1" x14ac:dyDescent="0.2">
      <c r="A228" s="97"/>
      <c r="B228" s="198"/>
      <c r="C228" s="97"/>
      <c r="D228" s="198"/>
      <c r="E228" s="194"/>
      <c r="F228" s="194"/>
      <c r="G228" s="63"/>
      <c r="H228" s="64"/>
      <c r="I228" s="64"/>
      <c r="J228" s="64"/>
      <c r="K228" s="65"/>
      <c r="L228" s="66"/>
      <c r="M228" s="66"/>
      <c r="N228" s="66"/>
    </row>
    <row r="229" spans="1:14" ht="15" customHeight="1" x14ac:dyDescent="0.2">
      <c r="A229" s="97"/>
      <c r="B229" s="198"/>
      <c r="C229" s="97"/>
      <c r="D229" s="198"/>
      <c r="E229" s="194"/>
      <c r="F229" s="194"/>
      <c r="G229" s="63"/>
      <c r="H229" s="64"/>
      <c r="I229" s="64"/>
      <c r="J229" s="64"/>
      <c r="K229" s="65"/>
      <c r="L229" s="66"/>
      <c r="M229" s="66"/>
      <c r="N229" s="66"/>
    </row>
    <row r="230" spans="1:14" ht="15" customHeight="1" x14ac:dyDescent="0.2">
      <c r="A230" s="97"/>
      <c r="B230" s="198"/>
      <c r="C230" s="97"/>
      <c r="D230" s="198"/>
      <c r="E230" s="194"/>
      <c r="F230" s="194"/>
      <c r="G230" s="63"/>
      <c r="H230" s="64"/>
      <c r="I230" s="64"/>
      <c r="J230" s="64"/>
      <c r="K230" s="65"/>
      <c r="L230" s="66"/>
      <c r="M230" s="66"/>
      <c r="N230" s="66"/>
    </row>
    <row r="231" spans="1:14" ht="15" customHeight="1" x14ac:dyDescent="0.2">
      <c r="A231" s="97"/>
      <c r="B231" s="198"/>
      <c r="C231" s="97"/>
      <c r="D231" s="198"/>
      <c r="E231" s="194"/>
      <c r="F231" s="194"/>
      <c r="G231" s="63"/>
      <c r="H231" s="64"/>
      <c r="I231" s="64"/>
      <c r="J231" s="64"/>
      <c r="K231" s="65"/>
      <c r="L231" s="66"/>
      <c r="M231" s="66"/>
      <c r="N231" s="66"/>
    </row>
    <row r="232" spans="1:14" ht="15" customHeight="1" x14ac:dyDescent="0.2">
      <c r="A232" s="97"/>
      <c r="B232" s="198"/>
      <c r="C232" s="97"/>
      <c r="D232" s="198"/>
      <c r="E232" s="194"/>
      <c r="F232" s="194"/>
      <c r="G232" s="63"/>
      <c r="H232" s="64"/>
      <c r="I232" s="64"/>
      <c r="J232" s="64"/>
      <c r="K232" s="65"/>
      <c r="L232" s="66"/>
      <c r="M232" s="66"/>
      <c r="N232" s="66"/>
    </row>
    <row r="233" spans="1:14" ht="15" customHeight="1" x14ac:dyDescent="0.2">
      <c r="A233" s="97"/>
      <c r="B233" s="198"/>
      <c r="C233" s="97"/>
      <c r="D233" s="198"/>
      <c r="E233" s="194"/>
      <c r="F233" s="194"/>
      <c r="G233" s="63"/>
      <c r="H233" s="64"/>
      <c r="I233" s="64"/>
      <c r="J233" s="64"/>
      <c r="K233" s="65"/>
      <c r="L233" s="66"/>
      <c r="M233" s="66"/>
      <c r="N233" s="66"/>
    </row>
    <row r="234" spans="1:14" ht="15" customHeight="1" x14ac:dyDescent="0.2">
      <c r="A234" s="97"/>
      <c r="B234" s="198"/>
      <c r="C234" s="97"/>
      <c r="D234" s="198"/>
      <c r="E234" s="194"/>
      <c r="F234" s="194"/>
      <c r="G234" s="63"/>
      <c r="H234" s="64"/>
      <c r="I234" s="64"/>
      <c r="J234" s="64"/>
      <c r="K234" s="65"/>
      <c r="L234" s="66"/>
      <c r="M234" s="66"/>
      <c r="N234" s="66"/>
    </row>
    <row r="235" spans="1:14" ht="15" customHeight="1" x14ac:dyDescent="0.2">
      <c r="A235" s="97"/>
      <c r="B235" s="198"/>
      <c r="C235" s="97"/>
      <c r="D235" s="198"/>
      <c r="E235" s="194"/>
      <c r="F235" s="194"/>
      <c r="G235" s="63"/>
      <c r="H235" s="64"/>
      <c r="I235" s="64"/>
      <c r="J235" s="64"/>
      <c r="K235" s="65"/>
      <c r="L235" s="66"/>
      <c r="M235" s="66"/>
      <c r="N235" s="66"/>
    </row>
    <row r="236" spans="1:14" ht="15" customHeight="1" x14ac:dyDescent="0.2">
      <c r="A236" s="97"/>
      <c r="B236" s="198"/>
      <c r="C236" s="97"/>
      <c r="D236" s="198"/>
      <c r="E236" s="194"/>
      <c r="F236" s="194"/>
      <c r="G236" s="63"/>
      <c r="H236" s="64"/>
      <c r="I236" s="64"/>
      <c r="J236" s="64"/>
      <c r="K236" s="65"/>
      <c r="L236" s="66"/>
      <c r="M236" s="66"/>
      <c r="N236" s="66"/>
    </row>
    <row r="237" spans="1:14" ht="15" customHeight="1" x14ac:dyDescent="0.2">
      <c r="A237" s="97"/>
      <c r="B237" s="198"/>
      <c r="C237" s="97"/>
      <c r="D237" s="198"/>
      <c r="E237" s="194"/>
      <c r="F237" s="194"/>
      <c r="G237" s="63"/>
      <c r="H237" s="64"/>
      <c r="I237" s="64"/>
      <c r="J237" s="64"/>
      <c r="K237" s="65"/>
      <c r="L237" s="66"/>
      <c r="M237" s="66"/>
      <c r="N237" s="66"/>
    </row>
    <row r="238" spans="1:14" ht="15" customHeight="1" x14ac:dyDescent="0.2">
      <c r="A238" s="97"/>
      <c r="B238" s="198"/>
      <c r="C238" s="97"/>
      <c r="D238" s="198"/>
      <c r="E238" s="194"/>
      <c r="F238" s="194"/>
      <c r="G238" s="63"/>
      <c r="H238" s="64"/>
      <c r="I238" s="64"/>
      <c r="J238" s="64"/>
      <c r="K238" s="65"/>
      <c r="L238" s="66"/>
      <c r="M238" s="66"/>
      <c r="N238" s="66"/>
    </row>
    <row r="239" spans="1:14" ht="15" customHeight="1" x14ac:dyDescent="0.2">
      <c r="A239" s="97"/>
      <c r="B239" s="198"/>
      <c r="C239" s="97"/>
      <c r="D239" s="198"/>
      <c r="E239" s="194"/>
      <c r="F239" s="194"/>
      <c r="G239" s="63"/>
      <c r="H239" s="64"/>
      <c r="I239" s="64"/>
      <c r="J239" s="64"/>
      <c r="K239" s="65"/>
      <c r="L239" s="66"/>
      <c r="M239" s="66"/>
      <c r="N239" s="66"/>
    </row>
    <row r="240" spans="1:14" ht="15" customHeight="1" x14ac:dyDescent="0.2">
      <c r="A240" s="97"/>
      <c r="B240" s="198"/>
      <c r="C240" s="97"/>
      <c r="D240" s="198"/>
      <c r="E240" s="194"/>
      <c r="F240" s="194"/>
      <c r="G240" s="63"/>
      <c r="H240" s="64"/>
      <c r="I240" s="64"/>
      <c r="J240" s="64"/>
      <c r="K240" s="65"/>
      <c r="L240" s="66"/>
      <c r="M240" s="66"/>
      <c r="N240" s="66"/>
    </row>
    <row r="241" spans="1:14" ht="15" customHeight="1" x14ac:dyDescent="0.2">
      <c r="A241" s="97"/>
      <c r="B241" s="198"/>
      <c r="C241" s="97"/>
      <c r="D241" s="198"/>
      <c r="E241" s="194"/>
      <c r="F241" s="194"/>
      <c r="G241" s="63"/>
      <c r="H241" s="64"/>
      <c r="I241" s="64"/>
      <c r="J241" s="64"/>
      <c r="K241" s="65"/>
      <c r="L241" s="66"/>
      <c r="M241" s="66"/>
      <c r="N241" s="66"/>
    </row>
    <row r="242" spans="1:14" ht="15" customHeight="1" x14ac:dyDescent="0.2">
      <c r="A242" s="97"/>
      <c r="B242" s="198"/>
      <c r="C242" s="97"/>
      <c r="D242" s="198"/>
      <c r="E242" s="194"/>
      <c r="F242" s="194"/>
      <c r="G242" s="63"/>
      <c r="H242" s="64"/>
      <c r="I242" s="64"/>
      <c r="J242" s="64"/>
      <c r="K242" s="65"/>
      <c r="L242" s="66"/>
      <c r="M242" s="66"/>
      <c r="N242" s="66"/>
    </row>
    <row r="243" spans="1:14" ht="15" customHeight="1" x14ac:dyDescent="0.2">
      <c r="A243" s="97"/>
      <c r="B243" s="198"/>
      <c r="C243" s="97"/>
      <c r="D243" s="198"/>
      <c r="E243" s="194"/>
      <c r="F243" s="194"/>
      <c r="G243" s="63"/>
      <c r="H243" s="64"/>
      <c r="I243" s="64"/>
      <c r="J243" s="64"/>
      <c r="K243" s="65"/>
      <c r="L243" s="66"/>
      <c r="M243" s="66"/>
      <c r="N243" s="66"/>
    </row>
    <row r="244" spans="1:14" ht="15" customHeight="1" x14ac:dyDescent="0.2">
      <c r="A244" s="97"/>
      <c r="B244" s="198"/>
      <c r="C244" s="97"/>
      <c r="D244" s="198"/>
      <c r="E244" s="194"/>
      <c r="F244" s="194"/>
      <c r="G244" s="63"/>
      <c r="H244" s="64"/>
      <c r="I244" s="64"/>
      <c r="J244" s="64"/>
      <c r="K244" s="65"/>
      <c r="L244" s="66"/>
      <c r="M244" s="66"/>
      <c r="N244" s="66"/>
    </row>
    <row r="245" spans="1:14" ht="15" customHeight="1" x14ac:dyDescent="0.2">
      <c r="A245" s="97"/>
      <c r="B245" s="198"/>
      <c r="C245" s="97"/>
      <c r="D245" s="198"/>
      <c r="E245" s="194"/>
      <c r="F245" s="194"/>
      <c r="G245" s="63"/>
      <c r="H245" s="64"/>
      <c r="I245" s="64"/>
      <c r="J245" s="64"/>
      <c r="K245" s="65"/>
      <c r="L245" s="66"/>
      <c r="M245" s="66"/>
      <c r="N245" s="66"/>
    </row>
    <row r="246" spans="1:14" ht="15" customHeight="1" x14ac:dyDescent="0.2">
      <c r="A246" s="97"/>
      <c r="B246" s="198"/>
      <c r="C246" s="97"/>
      <c r="D246" s="198"/>
      <c r="E246" s="194"/>
      <c r="F246" s="194"/>
      <c r="G246" s="63"/>
      <c r="H246" s="64"/>
      <c r="I246" s="64"/>
      <c r="J246" s="64"/>
      <c r="K246" s="65"/>
      <c r="L246" s="66"/>
      <c r="M246" s="66"/>
      <c r="N246" s="66"/>
    </row>
    <row r="247" spans="1:14" ht="15" customHeight="1" x14ac:dyDescent="0.2">
      <c r="A247" s="97"/>
      <c r="B247" s="198"/>
      <c r="C247" s="97"/>
      <c r="D247" s="198"/>
      <c r="E247" s="194"/>
      <c r="F247" s="194"/>
      <c r="G247" s="63"/>
      <c r="H247" s="64"/>
      <c r="I247" s="64"/>
      <c r="J247" s="64"/>
      <c r="K247" s="65"/>
      <c r="L247" s="66"/>
      <c r="M247" s="66"/>
      <c r="N247" s="66"/>
    </row>
    <row r="248" spans="1:14" ht="15" customHeight="1" x14ac:dyDescent="0.2">
      <c r="A248" s="97"/>
      <c r="B248" s="198"/>
      <c r="C248" s="97"/>
      <c r="D248" s="198"/>
      <c r="E248" s="194"/>
      <c r="F248" s="194"/>
      <c r="G248" s="63"/>
      <c r="H248" s="64"/>
      <c r="I248" s="64"/>
      <c r="J248" s="64"/>
      <c r="K248" s="65"/>
      <c r="L248" s="66"/>
      <c r="M248" s="66"/>
      <c r="N248" s="66"/>
    </row>
    <row r="249" spans="1:14" ht="15" customHeight="1" x14ac:dyDescent="0.2">
      <c r="A249" s="97"/>
      <c r="B249" s="198"/>
      <c r="C249" s="97"/>
      <c r="D249" s="198"/>
      <c r="E249" s="194"/>
      <c r="F249" s="194"/>
      <c r="G249" s="63"/>
      <c r="H249" s="64"/>
      <c r="I249" s="64"/>
      <c r="J249" s="64"/>
      <c r="K249" s="65"/>
      <c r="L249" s="66"/>
      <c r="M249" s="66"/>
      <c r="N249" s="66"/>
    </row>
    <row r="250" spans="1:14" ht="15" customHeight="1" x14ac:dyDescent="0.2">
      <c r="A250" s="97"/>
      <c r="B250" s="198"/>
      <c r="C250" s="97"/>
      <c r="D250" s="198"/>
      <c r="E250" s="194"/>
      <c r="F250" s="194"/>
      <c r="G250" s="63"/>
      <c r="H250" s="64"/>
      <c r="I250" s="64"/>
      <c r="J250" s="64"/>
      <c r="K250" s="65"/>
      <c r="L250" s="66"/>
      <c r="M250" s="66"/>
      <c r="N250" s="66"/>
    </row>
    <row r="251" spans="1:14" ht="15" customHeight="1" x14ac:dyDescent="0.2">
      <c r="A251" s="97"/>
      <c r="B251" s="198"/>
      <c r="C251" s="97"/>
      <c r="D251" s="198"/>
      <c r="E251" s="194"/>
      <c r="F251" s="194"/>
      <c r="G251" s="63"/>
      <c r="H251" s="64"/>
      <c r="I251" s="64"/>
      <c r="J251" s="64"/>
      <c r="K251" s="65"/>
      <c r="L251" s="66"/>
      <c r="M251" s="66"/>
      <c r="N251" s="66"/>
    </row>
    <row r="252" spans="1:14" ht="15" customHeight="1" x14ac:dyDescent="0.2">
      <c r="A252" s="97"/>
      <c r="B252" s="198"/>
      <c r="C252" s="97"/>
      <c r="D252" s="198"/>
      <c r="E252" s="194"/>
      <c r="F252" s="194"/>
      <c r="G252" s="63"/>
      <c r="H252" s="64"/>
      <c r="I252" s="64"/>
      <c r="J252" s="64"/>
      <c r="K252" s="65"/>
      <c r="L252" s="66"/>
      <c r="M252" s="66"/>
      <c r="N252" s="66"/>
    </row>
    <row r="253" spans="1:14" ht="15" customHeight="1" x14ac:dyDescent="0.2">
      <c r="A253" s="97"/>
      <c r="B253" s="198"/>
      <c r="C253" s="97"/>
      <c r="D253" s="198"/>
      <c r="E253" s="194"/>
      <c r="F253" s="194"/>
      <c r="G253" s="63"/>
      <c r="H253" s="64"/>
      <c r="I253" s="64"/>
      <c r="J253" s="64"/>
      <c r="K253" s="65"/>
      <c r="L253" s="66"/>
      <c r="M253" s="66"/>
      <c r="N253" s="66"/>
    </row>
    <row r="254" spans="1:14" ht="15" customHeight="1" x14ac:dyDescent="0.2">
      <c r="A254" s="97"/>
      <c r="B254" s="198"/>
      <c r="C254" s="97"/>
      <c r="D254" s="198"/>
      <c r="E254" s="194"/>
      <c r="F254" s="194"/>
      <c r="G254" s="63"/>
      <c r="H254" s="64"/>
      <c r="I254" s="64"/>
      <c r="J254" s="64"/>
      <c r="K254" s="65"/>
      <c r="L254" s="66"/>
      <c r="M254" s="66"/>
      <c r="N254" s="66"/>
    </row>
    <row r="255" spans="1:14" ht="15" customHeight="1" x14ac:dyDescent="0.2">
      <c r="A255" s="97"/>
      <c r="B255" s="198"/>
      <c r="C255" s="97"/>
      <c r="D255" s="198"/>
      <c r="E255" s="194"/>
      <c r="F255" s="194"/>
      <c r="G255" s="63"/>
      <c r="H255" s="64"/>
      <c r="I255" s="64"/>
      <c r="J255" s="64"/>
      <c r="K255" s="65"/>
      <c r="L255" s="66"/>
      <c r="M255" s="66"/>
      <c r="N255" s="66"/>
    </row>
    <row r="256" spans="1:14" ht="15" customHeight="1" x14ac:dyDescent="0.2">
      <c r="A256" s="97"/>
      <c r="B256" s="198"/>
      <c r="C256" s="97"/>
      <c r="D256" s="198"/>
      <c r="E256" s="194"/>
      <c r="F256" s="194"/>
      <c r="G256" s="63"/>
      <c r="H256" s="64"/>
      <c r="I256" s="64"/>
      <c r="J256" s="64"/>
      <c r="K256" s="65"/>
      <c r="L256" s="66"/>
      <c r="M256" s="66"/>
      <c r="N256" s="66"/>
    </row>
    <row r="257" spans="1:14" ht="15" customHeight="1" x14ac:dyDescent="0.2">
      <c r="A257" s="97"/>
      <c r="B257" s="198"/>
      <c r="C257" s="97"/>
      <c r="D257" s="198"/>
      <c r="E257" s="194"/>
      <c r="F257" s="194"/>
      <c r="G257" s="63"/>
      <c r="H257" s="64"/>
      <c r="I257" s="64"/>
      <c r="J257" s="64"/>
      <c r="K257" s="65"/>
      <c r="L257" s="66"/>
      <c r="M257" s="66"/>
      <c r="N257" s="66"/>
    </row>
    <row r="258" spans="1:14" ht="15" customHeight="1" x14ac:dyDescent="0.2">
      <c r="A258" s="97"/>
      <c r="B258" s="198"/>
      <c r="C258" s="97"/>
      <c r="D258" s="198"/>
      <c r="E258" s="194"/>
      <c r="F258" s="194"/>
      <c r="G258" s="63"/>
      <c r="H258" s="64"/>
      <c r="I258" s="64"/>
      <c r="J258" s="64"/>
      <c r="K258" s="65"/>
      <c r="L258" s="66"/>
      <c r="M258" s="66"/>
      <c r="N258" s="66"/>
    </row>
    <row r="259" spans="1:14" ht="15" customHeight="1" x14ac:dyDescent="0.2">
      <c r="A259" s="97"/>
      <c r="B259" s="198"/>
      <c r="C259" s="97"/>
      <c r="D259" s="198"/>
      <c r="E259" s="194"/>
      <c r="F259" s="194"/>
      <c r="G259" s="63"/>
      <c r="H259" s="64"/>
      <c r="I259" s="64"/>
      <c r="J259" s="64"/>
      <c r="K259" s="65"/>
      <c r="L259" s="66"/>
      <c r="M259" s="66"/>
      <c r="N259" s="66"/>
    </row>
    <row r="260" spans="1:14" ht="15" customHeight="1" x14ac:dyDescent="0.2">
      <c r="A260" s="97"/>
      <c r="B260" s="198"/>
      <c r="C260" s="97"/>
      <c r="D260" s="198"/>
      <c r="E260" s="194"/>
      <c r="F260" s="194"/>
      <c r="G260" s="63"/>
      <c r="H260" s="64"/>
      <c r="I260" s="64"/>
      <c r="J260" s="64"/>
      <c r="K260" s="65"/>
      <c r="L260" s="66"/>
      <c r="M260" s="66"/>
      <c r="N260" s="66"/>
    </row>
    <row r="261" spans="1:14" ht="27.75" customHeight="1" x14ac:dyDescent="0.2">
      <c r="A261" s="97"/>
      <c r="B261" s="198"/>
      <c r="C261" s="97"/>
      <c r="D261" s="198"/>
      <c r="E261" s="194"/>
      <c r="F261" s="194"/>
      <c r="G261" s="63"/>
      <c r="H261" s="64"/>
      <c r="I261" s="64"/>
      <c r="J261" s="64"/>
      <c r="K261" s="65"/>
      <c r="L261" s="66"/>
      <c r="M261" s="66"/>
      <c r="N261" s="66"/>
    </row>
    <row r="262" spans="1:14" ht="27.75" customHeight="1" x14ac:dyDescent="0.2">
      <c r="A262" s="97"/>
      <c r="B262" s="198"/>
      <c r="C262" s="97"/>
      <c r="D262" s="198"/>
      <c r="E262" s="194"/>
      <c r="F262" s="194"/>
      <c r="G262" s="63"/>
      <c r="H262" s="64"/>
      <c r="I262" s="64"/>
      <c r="J262" s="64"/>
      <c r="K262" s="65"/>
      <c r="L262" s="66"/>
      <c r="M262" s="66"/>
      <c r="N262" s="66"/>
    </row>
    <row r="263" spans="1:14" ht="27.75" customHeight="1" x14ac:dyDescent="0.2">
      <c r="A263" s="97"/>
      <c r="B263" s="198"/>
      <c r="C263" s="97"/>
      <c r="D263" s="198"/>
      <c r="E263" s="194"/>
      <c r="F263" s="194"/>
      <c r="G263" s="63"/>
      <c r="H263" s="64"/>
      <c r="I263" s="64"/>
      <c r="J263" s="64"/>
      <c r="K263" s="65"/>
      <c r="L263" s="66"/>
      <c r="M263" s="66"/>
      <c r="N263" s="66"/>
    </row>
    <row r="264" spans="1:14" ht="27.75" customHeight="1" x14ac:dyDescent="0.2">
      <c r="A264" s="97"/>
      <c r="B264" s="198"/>
      <c r="C264" s="97"/>
      <c r="D264" s="198"/>
      <c r="E264" s="194"/>
      <c r="F264" s="194"/>
      <c r="G264" s="63"/>
      <c r="H264" s="64"/>
      <c r="I264" s="64"/>
      <c r="J264" s="64"/>
      <c r="K264" s="65"/>
      <c r="L264" s="66"/>
      <c r="M264" s="66"/>
      <c r="N264" s="66"/>
    </row>
    <row r="265" spans="1:14" ht="52.5" customHeight="1" x14ac:dyDescent="0.2">
      <c r="A265" s="97"/>
      <c r="B265" s="198"/>
      <c r="C265" s="97"/>
      <c r="D265" s="198"/>
      <c r="E265" s="194"/>
      <c r="F265" s="194"/>
      <c r="G265" s="63"/>
      <c r="H265" s="64"/>
      <c r="I265" s="64"/>
      <c r="J265" s="64"/>
      <c r="K265" s="65"/>
      <c r="L265" s="66"/>
      <c r="M265" s="66"/>
      <c r="N265" s="66"/>
    </row>
    <row r="266" spans="1:14" ht="27.75" customHeight="1" x14ac:dyDescent="0.2">
      <c r="A266" s="97"/>
      <c r="B266" s="198"/>
      <c r="C266" s="97"/>
      <c r="D266" s="198"/>
      <c r="E266" s="194"/>
      <c r="F266" s="194"/>
      <c r="G266" s="63"/>
      <c r="H266" s="64"/>
      <c r="I266" s="64"/>
      <c r="J266" s="64"/>
      <c r="K266" s="65"/>
      <c r="L266" s="66"/>
      <c r="M266" s="66"/>
      <c r="N266" s="66"/>
    </row>
    <row r="267" spans="1:14" ht="27.75" customHeight="1" x14ac:dyDescent="0.2">
      <c r="A267" s="97"/>
      <c r="B267" s="198"/>
      <c r="C267" s="97"/>
      <c r="D267" s="198"/>
      <c r="E267" s="194"/>
      <c r="F267" s="194"/>
      <c r="G267" s="63"/>
      <c r="H267" s="64"/>
      <c r="I267" s="64"/>
      <c r="J267" s="64"/>
      <c r="K267" s="65"/>
      <c r="L267" s="66"/>
      <c r="M267" s="66"/>
      <c r="N267" s="66"/>
    </row>
    <row r="268" spans="1:14" ht="27.75" customHeight="1" x14ac:dyDescent="0.2">
      <c r="A268" s="97"/>
      <c r="B268" s="198"/>
      <c r="C268" s="97"/>
      <c r="D268" s="198"/>
      <c r="E268" s="194"/>
      <c r="F268" s="194"/>
      <c r="G268" s="63"/>
      <c r="H268" s="64"/>
      <c r="I268" s="64"/>
      <c r="J268" s="64"/>
      <c r="K268" s="65"/>
      <c r="L268" s="66"/>
      <c r="M268" s="66"/>
      <c r="N268" s="66"/>
    </row>
    <row r="269" spans="1:14" ht="27.75" customHeight="1" x14ac:dyDescent="0.2">
      <c r="A269" s="97"/>
      <c r="B269" s="198"/>
      <c r="C269" s="97"/>
      <c r="D269" s="198"/>
      <c r="E269" s="194"/>
      <c r="F269" s="194"/>
      <c r="G269" s="63"/>
      <c r="H269" s="64"/>
      <c r="I269" s="64"/>
      <c r="J269" s="64"/>
      <c r="K269" s="65"/>
      <c r="L269" s="66"/>
      <c r="M269" s="66"/>
      <c r="N269" s="66"/>
    </row>
    <row r="270" spans="1:14" ht="27.75" customHeight="1" x14ac:dyDescent="0.2">
      <c r="A270" s="97"/>
      <c r="B270" s="198"/>
      <c r="C270" s="97"/>
      <c r="D270" s="198"/>
      <c r="E270" s="194"/>
      <c r="F270" s="194"/>
      <c r="G270" s="63"/>
      <c r="H270" s="64"/>
      <c r="I270" s="64"/>
      <c r="J270" s="64"/>
      <c r="K270" s="65"/>
      <c r="L270" s="66"/>
      <c r="M270" s="66"/>
      <c r="N270" s="66"/>
    </row>
    <row r="271" spans="1:14" ht="27.75" customHeight="1" x14ac:dyDescent="0.2">
      <c r="A271" s="97"/>
      <c r="B271" s="198"/>
      <c r="C271" s="97"/>
      <c r="D271" s="198"/>
      <c r="E271" s="194"/>
      <c r="F271" s="194"/>
      <c r="G271" s="63"/>
      <c r="H271" s="64"/>
      <c r="I271" s="64"/>
      <c r="J271" s="64"/>
      <c r="K271" s="65"/>
      <c r="L271" s="66"/>
      <c r="M271" s="66"/>
      <c r="N271" s="66"/>
    </row>
    <row r="272" spans="1:14" ht="27.75" customHeight="1" x14ac:dyDescent="0.2">
      <c r="A272" s="97"/>
      <c r="B272" s="198"/>
      <c r="C272" s="97"/>
      <c r="D272" s="198"/>
      <c r="E272" s="194"/>
      <c r="F272" s="194"/>
      <c r="G272" s="63"/>
      <c r="H272" s="64"/>
      <c r="I272" s="64"/>
      <c r="J272" s="64"/>
      <c r="K272" s="65"/>
      <c r="L272" s="66"/>
      <c r="M272" s="66"/>
      <c r="N272" s="66"/>
    </row>
    <row r="273" spans="1:14" ht="27.75" customHeight="1" x14ac:dyDescent="0.2">
      <c r="A273" s="212"/>
      <c r="B273" s="212"/>
      <c r="C273" s="212"/>
      <c r="D273" s="212"/>
      <c r="E273" s="194"/>
      <c r="F273" s="194"/>
      <c r="G273" s="63"/>
      <c r="H273" s="64"/>
      <c r="I273" s="64"/>
      <c r="J273" s="64"/>
      <c r="K273" s="65"/>
      <c r="L273" s="66"/>
      <c r="M273" s="66"/>
      <c r="N273" s="66"/>
    </row>
    <row r="274" spans="1:14" ht="27.75" customHeight="1" x14ac:dyDescent="0.2">
      <c r="A274" s="97"/>
      <c r="B274" s="198"/>
      <c r="C274" s="97"/>
      <c r="D274" s="198"/>
      <c r="E274" s="194"/>
      <c r="F274" s="194"/>
      <c r="G274" s="63"/>
      <c r="H274" s="64"/>
      <c r="I274" s="64"/>
      <c r="J274" s="64"/>
      <c r="K274" s="65"/>
      <c r="L274" s="66"/>
      <c r="M274" s="66"/>
      <c r="N274" s="66"/>
    </row>
    <row r="275" spans="1:14" ht="27.75" customHeight="1" x14ac:dyDescent="0.2">
      <c r="A275" s="97"/>
      <c r="B275" s="198"/>
      <c r="C275" s="97"/>
      <c r="D275" s="198"/>
      <c r="E275" s="194"/>
      <c r="F275" s="194"/>
      <c r="G275" s="63"/>
      <c r="H275" s="64"/>
      <c r="I275" s="64"/>
      <c r="J275" s="64"/>
      <c r="K275" s="65"/>
      <c r="L275" s="66"/>
      <c r="M275" s="66"/>
      <c r="N275" s="66"/>
    </row>
    <row r="276" spans="1:14" ht="27.75" customHeight="1" x14ac:dyDescent="0.2">
      <c r="A276" s="97"/>
      <c r="B276" s="198"/>
      <c r="C276" s="97"/>
      <c r="D276" s="198"/>
      <c r="E276" s="194"/>
      <c r="F276" s="194"/>
      <c r="G276" s="63"/>
      <c r="H276" s="64"/>
      <c r="I276" s="64"/>
      <c r="J276" s="64"/>
      <c r="K276" s="65"/>
      <c r="L276" s="66"/>
      <c r="M276" s="66"/>
      <c r="N276" s="66"/>
    </row>
    <row r="277" spans="1:14" ht="27.75" customHeight="1" x14ac:dyDescent="0.2">
      <c r="A277" s="97"/>
      <c r="B277" s="198"/>
      <c r="C277" s="97"/>
      <c r="D277" s="198"/>
      <c r="E277" s="194"/>
      <c r="F277" s="194"/>
      <c r="G277" s="63"/>
      <c r="H277" s="64"/>
      <c r="I277" s="64"/>
      <c r="J277" s="64"/>
      <c r="K277" s="65"/>
      <c r="L277" s="66"/>
      <c r="M277" s="66"/>
      <c r="N277" s="66"/>
    </row>
    <row r="278" spans="1:14" ht="27.75" customHeight="1" x14ac:dyDescent="0.2">
      <c r="A278" s="97"/>
      <c r="B278" s="198"/>
      <c r="C278" s="97"/>
      <c r="D278" s="198"/>
      <c r="E278" s="194"/>
      <c r="F278" s="194"/>
      <c r="G278" s="63"/>
      <c r="H278" s="64"/>
      <c r="I278" s="64"/>
      <c r="J278" s="64"/>
      <c r="K278" s="65"/>
      <c r="L278" s="66"/>
      <c r="M278" s="66"/>
      <c r="N278" s="66"/>
    </row>
    <row r="279" spans="1:14" ht="27.75" customHeight="1" x14ac:dyDescent="0.2">
      <c r="A279" s="97"/>
      <c r="B279" s="198"/>
      <c r="C279" s="97"/>
      <c r="D279" s="198"/>
      <c r="E279" s="194"/>
      <c r="F279" s="194"/>
      <c r="G279" s="63"/>
      <c r="H279" s="64"/>
      <c r="I279" s="64"/>
      <c r="J279" s="64"/>
      <c r="K279" s="65"/>
      <c r="L279" s="66"/>
      <c r="M279" s="66"/>
      <c r="N279" s="66"/>
    </row>
    <row r="280" spans="1:14" ht="27.75" customHeight="1" x14ac:dyDescent="0.2">
      <c r="A280" s="97"/>
      <c r="B280" s="198"/>
      <c r="C280" s="97"/>
      <c r="D280" s="198"/>
      <c r="E280" s="194"/>
      <c r="F280" s="194"/>
      <c r="G280" s="63"/>
      <c r="H280" s="64"/>
      <c r="I280" s="64"/>
      <c r="J280" s="64"/>
      <c r="K280" s="65"/>
      <c r="L280" s="66"/>
      <c r="M280" s="66"/>
      <c r="N280" s="66"/>
    </row>
    <row r="281" spans="1:14" ht="27.75" customHeight="1" x14ac:dyDescent="0.2">
      <c r="A281" s="97"/>
      <c r="B281" s="198"/>
      <c r="C281" s="97"/>
      <c r="D281" s="198"/>
      <c r="E281" s="194"/>
      <c r="F281" s="194"/>
      <c r="G281" s="63"/>
      <c r="H281" s="64"/>
      <c r="I281" s="64"/>
      <c r="J281" s="64"/>
      <c r="K281" s="65"/>
      <c r="L281" s="66"/>
      <c r="M281" s="66"/>
      <c r="N281" s="66"/>
    </row>
    <row r="282" spans="1:14" ht="27.75" customHeight="1" x14ac:dyDescent="0.2">
      <c r="A282" s="97"/>
      <c r="B282" s="198"/>
      <c r="C282" s="97"/>
      <c r="D282" s="198"/>
      <c r="E282" s="194"/>
      <c r="F282" s="194"/>
      <c r="G282" s="63"/>
      <c r="H282" s="64"/>
      <c r="I282" s="64"/>
      <c r="J282" s="64"/>
      <c r="K282" s="65"/>
      <c r="L282" s="66"/>
      <c r="M282" s="66"/>
      <c r="N282" s="66"/>
    </row>
    <row r="283" spans="1:14" ht="27.75" customHeight="1" x14ac:dyDescent="0.2">
      <c r="A283" s="97"/>
      <c r="B283" s="198"/>
      <c r="C283" s="97"/>
      <c r="D283" s="198"/>
      <c r="E283" s="194"/>
      <c r="F283" s="194"/>
      <c r="G283" s="63"/>
      <c r="H283" s="64"/>
      <c r="I283" s="64"/>
      <c r="J283" s="64"/>
      <c r="K283" s="65"/>
      <c r="L283" s="66"/>
      <c r="M283" s="66"/>
      <c r="N283" s="66"/>
    </row>
    <row r="284" spans="1:14" ht="27.75" customHeight="1" x14ac:dyDescent="0.2">
      <c r="A284" s="97"/>
      <c r="B284" s="198"/>
      <c r="C284" s="97"/>
      <c r="D284" s="198"/>
      <c r="E284" s="194"/>
      <c r="F284" s="194"/>
      <c r="G284" s="63"/>
      <c r="H284" s="64"/>
      <c r="I284" s="64"/>
      <c r="J284" s="64"/>
      <c r="K284" s="65"/>
      <c r="L284" s="66"/>
      <c r="M284" s="66"/>
      <c r="N284" s="66"/>
    </row>
    <row r="285" spans="1:14" ht="27.75" customHeight="1" x14ac:dyDescent="0.2">
      <c r="A285" s="97"/>
      <c r="B285" s="198"/>
      <c r="C285" s="97"/>
      <c r="D285" s="198"/>
      <c r="E285" s="194"/>
      <c r="F285" s="194"/>
      <c r="G285" s="63"/>
      <c r="H285" s="64"/>
      <c r="I285" s="64"/>
      <c r="J285" s="64"/>
      <c r="K285" s="65"/>
      <c r="L285" s="66"/>
      <c r="M285" s="66"/>
      <c r="N285" s="66"/>
    </row>
    <row r="286" spans="1:14" ht="27.75" customHeight="1" x14ac:dyDescent="0.2">
      <c r="A286" s="97"/>
      <c r="B286" s="198"/>
      <c r="C286" s="97"/>
      <c r="D286" s="198"/>
      <c r="E286" s="194"/>
      <c r="F286" s="194"/>
      <c r="G286" s="63"/>
      <c r="H286" s="64"/>
      <c r="I286" s="64"/>
      <c r="J286" s="64"/>
      <c r="K286" s="65"/>
      <c r="L286" s="66"/>
      <c r="M286" s="66"/>
      <c r="N286" s="66"/>
    </row>
    <row r="287" spans="1:14" ht="27.75" customHeight="1" x14ac:dyDescent="0.2">
      <c r="A287" s="97"/>
      <c r="B287" s="198"/>
      <c r="C287" s="97"/>
      <c r="D287" s="198"/>
      <c r="E287" s="194"/>
      <c r="F287" s="194"/>
      <c r="G287" s="63"/>
      <c r="H287" s="64"/>
      <c r="I287" s="64"/>
      <c r="J287" s="64"/>
      <c r="K287" s="65"/>
      <c r="L287" s="66"/>
      <c r="M287" s="66"/>
      <c r="N287" s="66"/>
    </row>
    <row r="288" spans="1:14" ht="27.75" customHeight="1" x14ac:dyDescent="0.2">
      <c r="A288" s="97"/>
      <c r="B288" s="198"/>
      <c r="C288" s="97"/>
      <c r="D288" s="198"/>
      <c r="E288" s="194"/>
      <c r="F288" s="194"/>
      <c r="G288" s="63"/>
      <c r="H288" s="64"/>
      <c r="I288" s="64"/>
      <c r="J288" s="64"/>
      <c r="K288" s="65"/>
      <c r="L288" s="66"/>
      <c r="M288" s="66"/>
      <c r="N288" s="66"/>
    </row>
    <row r="289" spans="1:14" ht="27.75" customHeight="1" x14ac:dyDescent="0.2">
      <c r="A289" s="97"/>
      <c r="B289" s="198"/>
      <c r="C289" s="97"/>
      <c r="D289" s="198"/>
      <c r="E289" s="194"/>
      <c r="F289" s="194"/>
      <c r="G289" s="63"/>
      <c r="H289" s="64"/>
      <c r="I289" s="64"/>
      <c r="J289" s="64"/>
      <c r="K289" s="65"/>
      <c r="L289" s="66"/>
      <c r="M289" s="66"/>
      <c r="N289" s="66"/>
    </row>
    <row r="290" spans="1:14" ht="27.75" customHeight="1" x14ac:dyDescent="0.2">
      <c r="A290" s="97"/>
      <c r="B290" s="198"/>
      <c r="C290" s="97"/>
      <c r="D290" s="198"/>
      <c r="E290" s="194"/>
      <c r="F290" s="194"/>
      <c r="G290" s="63"/>
      <c r="H290" s="64"/>
      <c r="I290" s="64"/>
      <c r="J290" s="64"/>
      <c r="K290" s="65"/>
      <c r="L290" s="66"/>
      <c r="M290" s="66"/>
      <c r="N290" s="66"/>
    </row>
    <row r="291" spans="1:14" ht="27.75" customHeight="1" x14ac:dyDescent="0.2">
      <c r="A291" s="97"/>
      <c r="B291" s="198"/>
      <c r="C291" s="97"/>
      <c r="D291" s="198"/>
      <c r="E291" s="194"/>
      <c r="F291" s="194"/>
      <c r="G291" s="63"/>
      <c r="H291" s="64"/>
      <c r="I291" s="64"/>
      <c r="J291" s="64"/>
      <c r="K291" s="65"/>
      <c r="L291" s="66"/>
      <c r="M291" s="66"/>
      <c r="N291" s="66"/>
    </row>
    <row r="292" spans="1:14" ht="27.75" customHeight="1" x14ac:dyDescent="0.2">
      <c r="A292" s="97"/>
      <c r="B292" s="198"/>
      <c r="C292" s="97"/>
      <c r="D292" s="198"/>
      <c r="E292" s="194"/>
      <c r="F292" s="194"/>
      <c r="G292" s="63"/>
      <c r="H292" s="64"/>
      <c r="I292" s="64"/>
      <c r="J292" s="64"/>
      <c r="K292" s="65"/>
      <c r="L292" s="66"/>
      <c r="M292" s="66"/>
      <c r="N292" s="66"/>
    </row>
    <row r="293" spans="1:14" ht="27.75" customHeight="1" x14ac:dyDescent="0.2">
      <c r="A293" s="97"/>
      <c r="B293" s="198"/>
      <c r="C293" s="97"/>
      <c r="D293" s="198"/>
      <c r="E293" s="194"/>
      <c r="F293" s="194"/>
      <c r="G293" s="63"/>
      <c r="H293" s="64"/>
      <c r="I293" s="64"/>
      <c r="J293" s="64"/>
      <c r="K293" s="65"/>
      <c r="L293" s="66"/>
      <c r="M293" s="66"/>
      <c r="N293" s="66"/>
    </row>
    <row r="294" spans="1:14" ht="27.75" customHeight="1" x14ac:dyDescent="0.2">
      <c r="A294" s="97"/>
      <c r="B294" s="198"/>
      <c r="C294" s="97"/>
      <c r="D294" s="198"/>
      <c r="E294" s="194"/>
      <c r="F294" s="194"/>
      <c r="G294" s="63"/>
      <c r="H294" s="64"/>
      <c r="I294" s="64"/>
      <c r="J294" s="64"/>
      <c r="K294" s="65"/>
      <c r="L294" s="66"/>
      <c r="M294" s="66"/>
      <c r="N294" s="66"/>
    </row>
    <row r="295" spans="1:14" ht="27.75" customHeight="1" x14ac:dyDescent="0.2">
      <c r="A295" s="97"/>
      <c r="B295" s="198"/>
      <c r="C295" s="97"/>
      <c r="D295" s="198"/>
      <c r="E295" s="194"/>
      <c r="F295" s="194"/>
      <c r="G295" s="63"/>
      <c r="H295" s="64"/>
      <c r="I295" s="64"/>
      <c r="J295" s="64"/>
      <c r="K295" s="65"/>
      <c r="L295" s="66"/>
      <c r="M295" s="66"/>
      <c r="N295" s="66"/>
    </row>
    <row r="296" spans="1:14" ht="27.75" customHeight="1" x14ac:dyDescent="0.2">
      <c r="A296" s="97"/>
      <c r="B296" s="198"/>
      <c r="C296" s="97"/>
      <c r="D296" s="198"/>
      <c r="E296" s="194"/>
      <c r="F296" s="194"/>
      <c r="G296" s="63"/>
      <c r="H296" s="64"/>
      <c r="I296" s="64"/>
      <c r="J296" s="64"/>
      <c r="K296" s="65"/>
      <c r="L296" s="66"/>
      <c r="M296" s="66"/>
      <c r="N296" s="66"/>
    </row>
    <row r="297" spans="1:14" ht="27.75" customHeight="1" x14ac:dyDescent="0.2">
      <c r="A297" s="97"/>
      <c r="B297" s="198"/>
      <c r="C297" s="97"/>
      <c r="D297" s="198"/>
      <c r="E297" s="194"/>
      <c r="F297" s="194"/>
      <c r="G297" s="63"/>
      <c r="H297" s="64"/>
      <c r="I297" s="64"/>
      <c r="J297" s="64"/>
      <c r="K297" s="65"/>
      <c r="L297" s="66"/>
      <c r="M297" s="66"/>
      <c r="N297" s="66"/>
    </row>
    <row r="298" spans="1:14" ht="27.75" customHeight="1" x14ac:dyDescent="0.2">
      <c r="A298" s="97"/>
      <c r="B298" s="198"/>
      <c r="C298" s="97"/>
      <c r="D298" s="198"/>
      <c r="E298" s="194"/>
      <c r="F298" s="194"/>
      <c r="G298" s="63"/>
      <c r="H298" s="64"/>
      <c r="I298" s="64"/>
      <c r="J298" s="64"/>
      <c r="K298" s="65"/>
      <c r="L298" s="66"/>
      <c r="M298" s="66"/>
      <c r="N298" s="66"/>
    </row>
    <row r="299" spans="1:14" ht="27.75" customHeight="1" x14ac:dyDescent="0.2">
      <c r="A299" s="97"/>
      <c r="B299" s="198"/>
      <c r="C299" s="97"/>
      <c r="D299" s="198"/>
      <c r="E299" s="194"/>
      <c r="F299" s="194"/>
      <c r="G299" s="63"/>
      <c r="H299" s="64"/>
      <c r="I299" s="64"/>
      <c r="J299" s="64"/>
      <c r="K299" s="65"/>
      <c r="L299" s="66"/>
      <c r="M299" s="66"/>
      <c r="N299" s="66"/>
    </row>
    <row r="300" spans="1:14" ht="27.75" customHeight="1" x14ac:dyDescent="0.2">
      <c r="A300" s="97"/>
      <c r="B300" s="198"/>
      <c r="C300" s="97"/>
      <c r="D300" s="198"/>
      <c r="E300" s="194"/>
      <c r="F300" s="194"/>
      <c r="G300" s="63"/>
      <c r="H300" s="64"/>
      <c r="I300" s="64"/>
      <c r="J300" s="64"/>
      <c r="K300" s="65"/>
      <c r="L300" s="66"/>
      <c r="M300" s="66"/>
      <c r="N300" s="66"/>
    </row>
    <row r="301" spans="1:14" ht="27.75" customHeight="1" x14ac:dyDescent="0.2">
      <c r="A301" s="97"/>
      <c r="B301" s="198"/>
      <c r="C301" s="97"/>
      <c r="D301" s="198"/>
      <c r="E301" s="194"/>
      <c r="F301" s="194"/>
      <c r="G301" s="63"/>
      <c r="H301" s="64"/>
      <c r="I301" s="64"/>
      <c r="J301" s="64"/>
      <c r="K301" s="65"/>
      <c r="L301" s="66"/>
      <c r="M301" s="66"/>
      <c r="N301" s="66"/>
    </row>
    <row r="302" spans="1:14" ht="27.75" customHeight="1" x14ac:dyDescent="0.2">
      <c r="A302" s="97"/>
      <c r="B302" s="198"/>
      <c r="C302" s="97"/>
      <c r="D302" s="198"/>
      <c r="E302" s="194"/>
      <c r="F302" s="194"/>
      <c r="G302" s="63"/>
      <c r="H302" s="64"/>
      <c r="I302" s="64"/>
      <c r="J302" s="64"/>
      <c r="K302" s="65"/>
      <c r="L302" s="66"/>
      <c r="M302" s="66"/>
      <c r="N302" s="66"/>
    </row>
    <row r="303" spans="1:14" ht="27.75" customHeight="1" x14ac:dyDescent="0.2">
      <c r="A303" s="212"/>
      <c r="B303" s="211"/>
      <c r="C303" s="212"/>
      <c r="D303" s="211"/>
      <c r="E303" s="194"/>
      <c r="F303" s="194"/>
      <c r="G303" s="63"/>
      <c r="H303" s="64"/>
      <c r="I303" s="64"/>
      <c r="J303" s="64"/>
      <c r="K303" s="65"/>
      <c r="L303" s="66"/>
      <c r="M303" s="66"/>
      <c r="N303" s="66"/>
    </row>
    <row r="304" spans="1:14" ht="27.75" customHeight="1" x14ac:dyDescent="0.2">
      <c r="A304" s="97"/>
      <c r="B304" s="198"/>
      <c r="C304" s="97"/>
      <c r="D304" s="198"/>
      <c r="E304" s="194"/>
      <c r="F304" s="194"/>
      <c r="G304" s="63"/>
      <c r="H304" s="64"/>
      <c r="I304" s="64"/>
      <c r="J304" s="64"/>
      <c r="K304" s="65"/>
      <c r="L304" s="66"/>
      <c r="M304" s="66"/>
      <c r="N304" s="66"/>
    </row>
    <row r="305" spans="1:14" ht="27.75" customHeight="1" x14ac:dyDescent="0.2">
      <c r="A305" s="97"/>
      <c r="B305" s="198"/>
      <c r="C305" s="97"/>
      <c r="D305" s="198"/>
      <c r="E305" s="194"/>
      <c r="F305" s="194"/>
      <c r="G305" s="63"/>
      <c r="H305" s="64"/>
      <c r="I305" s="64"/>
      <c r="J305" s="64"/>
      <c r="K305" s="65"/>
      <c r="L305" s="66"/>
      <c r="M305" s="66"/>
      <c r="N305" s="66"/>
    </row>
    <row r="306" spans="1:14" ht="27.75" customHeight="1" x14ac:dyDescent="0.2">
      <c r="A306" s="97"/>
      <c r="B306" s="198"/>
      <c r="C306" s="97"/>
      <c r="D306" s="198"/>
      <c r="E306" s="194"/>
      <c r="F306" s="194"/>
      <c r="G306" s="63"/>
      <c r="H306" s="64"/>
      <c r="I306" s="64"/>
      <c r="J306" s="64"/>
      <c r="K306" s="65"/>
      <c r="L306" s="66"/>
      <c r="M306" s="66"/>
      <c r="N306" s="66"/>
    </row>
    <row r="307" spans="1:14" ht="27.75" customHeight="1" x14ac:dyDescent="0.2">
      <c r="A307" s="97"/>
      <c r="B307" s="198"/>
      <c r="C307" s="97"/>
      <c r="D307" s="198"/>
      <c r="E307" s="194"/>
      <c r="F307" s="194"/>
      <c r="G307" s="63"/>
      <c r="H307" s="64"/>
      <c r="I307" s="64"/>
      <c r="J307" s="64"/>
      <c r="K307" s="65"/>
      <c r="L307" s="66"/>
      <c r="M307" s="66"/>
      <c r="N307" s="66"/>
    </row>
    <row r="308" spans="1:14" ht="27.75" customHeight="1" x14ac:dyDescent="0.2">
      <c r="A308" s="210"/>
      <c r="B308" s="211"/>
      <c r="C308" s="212"/>
      <c r="D308" s="211"/>
      <c r="E308" s="194"/>
      <c r="F308" s="194"/>
      <c r="G308" s="63"/>
      <c r="H308" s="64"/>
      <c r="I308" s="64"/>
      <c r="J308" s="64"/>
      <c r="K308" s="65"/>
      <c r="L308" s="66"/>
      <c r="M308" s="66"/>
      <c r="N308" s="66"/>
    </row>
    <row r="309" spans="1:14" ht="27.75" customHeight="1" x14ac:dyDescent="0.2">
      <c r="A309" s="97"/>
      <c r="B309" s="198"/>
      <c r="C309" s="97"/>
      <c r="D309" s="59"/>
      <c r="E309" s="194"/>
      <c r="F309" s="194"/>
      <c r="G309" s="63"/>
      <c r="H309" s="64"/>
      <c r="I309" s="64"/>
      <c r="J309" s="64"/>
      <c r="K309" s="65"/>
      <c r="L309" s="66"/>
      <c r="M309" s="66"/>
      <c r="N309" s="66"/>
    </row>
    <row r="310" spans="1:14" ht="27.75" customHeight="1" x14ac:dyDescent="0.2">
      <c r="A310" s="97"/>
      <c r="B310" s="198"/>
      <c r="C310" s="97"/>
      <c r="D310" s="59"/>
      <c r="E310" s="194"/>
      <c r="F310" s="194"/>
      <c r="G310" s="63"/>
      <c r="H310" s="64"/>
      <c r="I310" s="64"/>
      <c r="J310" s="64"/>
      <c r="K310" s="65"/>
      <c r="L310" s="66"/>
      <c r="M310" s="66"/>
      <c r="N310" s="66"/>
    </row>
    <row r="311" spans="1:14" ht="27.75" customHeight="1" x14ac:dyDescent="0.2">
      <c r="A311" s="97"/>
      <c r="B311" s="198"/>
      <c r="C311" s="97"/>
      <c r="D311" s="59"/>
      <c r="E311" s="194"/>
      <c r="F311" s="194"/>
      <c r="G311" s="63"/>
      <c r="H311" s="64"/>
      <c r="I311" s="64"/>
      <c r="J311" s="64"/>
      <c r="K311" s="65"/>
      <c r="L311" s="66"/>
      <c r="M311" s="66"/>
      <c r="N311" s="66"/>
    </row>
    <row r="312" spans="1:14" ht="27.75" customHeight="1" x14ac:dyDescent="0.2">
      <c r="A312" s="97"/>
      <c r="B312" s="198"/>
      <c r="C312" s="97"/>
      <c r="D312" s="59"/>
      <c r="E312" s="194"/>
      <c r="F312" s="194"/>
      <c r="G312" s="63"/>
      <c r="H312" s="64"/>
      <c r="I312" s="64"/>
      <c r="J312" s="64"/>
      <c r="K312" s="65"/>
      <c r="L312" s="66"/>
      <c r="M312" s="66"/>
      <c r="N312" s="66"/>
    </row>
    <row r="313" spans="1:14" ht="27.75" customHeight="1" x14ac:dyDescent="0.2">
      <c r="A313" s="97"/>
      <c r="B313" s="198"/>
      <c r="C313" s="97"/>
      <c r="D313" s="59"/>
      <c r="E313" s="194"/>
      <c r="F313" s="194"/>
      <c r="G313" s="63"/>
      <c r="H313" s="64"/>
      <c r="I313" s="64"/>
      <c r="J313" s="64"/>
      <c r="K313" s="65"/>
      <c r="L313" s="66"/>
      <c r="M313" s="66"/>
      <c r="N313" s="66"/>
    </row>
    <row r="314" spans="1:14" ht="27.75" customHeight="1" x14ac:dyDescent="0.2">
      <c r="A314" s="97"/>
      <c r="B314" s="198"/>
      <c r="C314" s="97"/>
      <c r="D314" s="59"/>
      <c r="E314" s="194"/>
      <c r="F314" s="194"/>
      <c r="G314" s="63"/>
      <c r="H314" s="64"/>
      <c r="I314" s="64"/>
      <c r="J314" s="64"/>
      <c r="K314" s="65"/>
      <c r="L314" s="66"/>
      <c r="M314" s="66"/>
      <c r="N314" s="66"/>
    </row>
    <row r="315" spans="1:14" ht="27.75" customHeight="1" x14ac:dyDescent="0.2">
      <c r="A315" s="97"/>
      <c r="B315" s="198"/>
      <c r="C315" s="97"/>
      <c r="D315" s="59"/>
      <c r="E315" s="194"/>
      <c r="F315" s="194"/>
      <c r="G315" s="63"/>
      <c r="H315" s="64"/>
      <c r="I315" s="64"/>
      <c r="J315" s="64"/>
      <c r="K315" s="65"/>
      <c r="L315" s="66"/>
      <c r="M315" s="66"/>
      <c r="N315" s="66"/>
    </row>
  </sheetData>
  <mergeCells count="10">
    <mergeCell ref="D6:F6"/>
    <mergeCell ref="D7:F7"/>
    <mergeCell ref="A5:C5"/>
    <mergeCell ref="A6:C6"/>
    <mergeCell ref="A7:C7"/>
    <mergeCell ref="A4:F4"/>
    <mergeCell ref="D5:F5"/>
    <mergeCell ref="C1:D1"/>
    <mergeCell ref="F1:P1"/>
    <mergeCell ref="A2:N2"/>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97"/>
  <sheetViews>
    <sheetView topLeftCell="A260" zoomScale="80" zoomScaleNormal="80" zoomScaleSheetLayoutView="100" workbookViewId="0">
      <selection activeCell="G297" sqref="A297:G297"/>
    </sheetView>
  </sheetViews>
  <sheetFormatPr defaultColWidth="9.28515625" defaultRowHeight="12.75" x14ac:dyDescent="0.2"/>
  <cols>
    <col min="1" max="1" width="14.7109375" style="53" customWidth="1"/>
    <col min="2" max="2" width="16.7109375" style="53" customWidth="1"/>
    <col min="3" max="3" width="15.7109375" style="60" bestFit="1" customWidth="1"/>
    <col min="4" max="4" width="21" style="60" customWidth="1"/>
    <col min="5" max="5" width="14.7109375" style="61" customWidth="1"/>
    <col min="6" max="7" width="14.7109375" style="62" customWidth="1"/>
    <col min="8" max="8" width="14.7109375" style="53" customWidth="1"/>
    <col min="9" max="9" width="15.5703125" style="53" customWidth="1"/>
    <col min="10" max="13" width="9.28515625" style="53"/>
    <col min="14" max="14" width="9.42578125" style="53" bestFit="1" customWidth="1"/>
    <col min="15" max="16384" width="9.28515625" style="53"/>
  </cols>
  <sheetData>
    <row r="1" spans="1:14" ht="66.75" customHeight="1" x14ac:dyDescent="0.2">
      <c r="A1" s="244" t="s">
        <v>134</v>
      </c>
      <c r="B1" s="244"/>
      <c r="C1" s="244"/>
      <c r="D1" s="244"/>
      <c r="E1" s="244"/>
      <c r="F1" s="244"/>
      <c r="G1" s="244"/>
      <c r="H1" s="245"/>
    </row>
    <row r="2" spans="1:14" s="54" customFormat="1" ht="46.5" customHeight="1" x14ac:dyDescent="0.2">
      <c r="A2" s="239" t="str">
        <f>Overview!B4&amp; " - Effective from "&amp;Overview!D4&amp;" - "&amp;Overview!E4&amp;" Designated EHV import charges"</f>
        <v>Fulcrum Electricity Assets Ltd - GSP_P - Effective from 1 April 2027 - Final  Designated EHV import charges</v>
      </c>
      <c r="B2" s="240"/>
      <c r="C2" s="240"/>
      <c r="D2" s="240"/>
      <c r="E2" s="240"/>
      <c r="F2" s="240"/>
      <c r="G2" s="240"/>
      <c r="H2" s="208"/>
    </row>
    <row r="3" spans="1:14" s="86" customFormat="1" ht="18" x14ac:dyDescent="0.2">
      <c r="A3" s="90"/>
      <c r="B3" s="90"/>
      <c r="C3" s="90"/>
      <c r="D3" s="91"/>
      <c r="E3" s="92"/>
      <c r="F3" s="92"/>
      <c r="G3" s="93"/>
      <c r="H3" s="85"/>
      <c r="I3" s="85"/>
      <c r="J3" s="85"/>
      <c r="K3" s="85"/>
      <c r="L3" s="85"/>
      <c r="M3" s="85"/>
      <c r="N3" s="85"/>
    </row>
    <row r="4" spans="1:14" ht="66" customHeight="1" x14ac:dyDescent="0.2">
      <c r="A4" s="56" t="s">
        <v>119</v>
      </c>
      <c r="B4" s="55" t="s">
        <v>120</v>
      </c>
      <c r="C4" s="57" t="s">
        <v>123</v>
      </c>
      <c r="D4" s="126" t="str">
        <f>'Annex 2 Designated EHV charges'!G9</f>
        <v>Import
Super Red
unit charge
(p/kWh)</v>
      </c>
      <c r="E4" s="126" t="str">
        <f>'Annex 2 Designated EHV charges'!H9</f>
        <v>Import
fixed charge
(p/day)</v>
      </c>
      <c r="F4" s="126" t="str">
        <f>'Annex 2 Designated EHV charges'!I9</f>
        <v>Import
capacity charge
(p/kVA/day)</v>
      </c>
      <c r="G4" s="126" t="str">
        <f>'Annex 2 Designated EHV charges'!J9</f>
        <v>Import
exceeded capacity charge
(p/kVA/day)</v>
      </c>
      <c r="H4" s="207"/>
    </row>
    <row r="5" spans="1:14" ht="12.75" customHeight="1" x14ac:dyDescent="0.2">
      <c r="A5" s="191"/>
      <c r="B5" s="192"/>
      <c r="C5" s="194"/>
      <c r="D5" s="63"/>
      <c r="E5" s="64"/>
      <c r="F5" s="64"/>
      <c r="G5" s="64"/>
    </row>
    <row r="6" spans="1:14" ht="12.75" customHeight="1" x14ac:dyDescent="0.2">
      <c r="A6" s="191"/>
      <c r="B6" s="192"/>
      <c r="C6" s="194"/>
      <c r="D6" s="63"/>
      <c r="E6" s="64"/>
      <c r="F6" s="64"/>
      <c r="G6" s="64"/>
    </row>
    <row r="7" spans="1:14" ht="12.75" customHeight="1" x14ac:dyDescent="0.2">
      <c r="A7" s="191"/>
      <c r="B7" s="192"/>
      <c r="C7" s="194"/>
      <c r="D7" s="63"/>
      <c r="E7" s="64"/>
      <c r="F7" s="64"/>
      <c r="G7" s="64"/>
    </row>
    <row r="8" spans="1:14" ht="12.75" customHeight="1" x14ac:dyDescent="0.2">
      <c r="A8" s="191"/>
      <c r="B8" s="192"/>
      <c r="C8" s="194"/>
      <c r="D8" s="63"/>
      <c r="E8" s="64"/>
      <c r="F8" s="64"/>
      <c r="G8" s="64"/>
    </row>
    <row r="9" spans="1:14" ht="12.75" customHeight="1" x14ac:dyDescent="0.2">
      <c r="A9" s="191"/>
      <c r="B9" s="192"/>
      <c r="C9" s="194"/>
      <c r="D9" s="63"/>
      <c r="E9" s="64"/>
      <c r="F9" s="64"/>
      <c r="G9" s="64"/>
    </row>
    <row r="10" spans="1:14" ht="12.75" customHeight="1" x14ac:dyDescent="0.2">
      <c r="A10" s="191"/>
      <c r="B10" s="192"/>
      <c r="C10" s="194"/>
      <c r="D10" s="63"/>
      <c r="E10" s="64"/>
      <c r="F10" s="64"/>
      <c r="G10" s="64"/>
    </row>
    <row r="11" spans="1:14" ht="12.75" customHeight="1" x14ac:dyDescent="0.2">
      <c r="A11" s="191"/>
      <c r="B11" s="192"/>
      <c r="C11" s="194"/>
      <c r="D11" s="63"/>
      <c r="E11" s="64"/>
      <c r="F11" s="64"/>
      <c r="G11" s="64"/>
    </row>
    <row r="12" spans="1:14" ht="12.75" customHeight="1" x14ac:dyDescent="0.2">
      <c r="A12" s="191"/>
      <c r="B12" s="192"/>
      <c r="C12" s="194"/>
      <c r="D12" s="63"/>
      <c r="E12" s="64"/>
      <c r="F12" s="64"/>
      <c r="G12" s="64"/>
    </row>
    <row r="13" spans="1:14" ht="12.75" customHeight="1" x14ac:dyDescent="0.2">
      <c r="A13" s="191"/>
      <c r="B13" s="192"/>
      <c r="C13" s="194"/>
      <c r="D13" s="63"/>
      <c r="E13" s="64"/>
      <c r="F13" s="64"/>
      <c r="G13" s="64"/>
    </row>
    <row r="14" spans="1:14" ht="12.75" customHeight="1" x14ac:dyDescent="0.2">
      <c r="A14" s="191"/>
      <c r="B14" s="192"/>
      <c r="C14" s="194"/>
      <c r="D14" s="63"/>
      <c r="E14" s="64"/>
      <c r="F14" s="64"/>
      <c r="G14" s="64"/>
    </row>
    <row r="15" spans="1:14" ht="12.75" customHeight="1" x14ac:dyDescent="0.2">
      <c r="A15" s="191"/>
      <c r="B15" s="192"/>
      <c r="C15" s="194"/>
      <c r="D15" s="63"/>
      <c r="E15" s="64"/>
      <c r="F15" s="64"/>
      <c r="G15" s="64"/>
    </row>
    <row r="16" spans="1:14" ht="12.75" customHeight="1" x14ac:dyDescent="0.2">
      <c r="A16" s="191"/>
      <c r="B16" s="192"/>
      <c r="C16" s="194"/>
      <c r="D16" s="63"/>
      <c r="E16" s="64"/>
      <c r="F16" s="64"/>
      <c r="G16" s="64"/>
    </row>
    <row r="17" spans="1:7" ht="12.75" customHeight="1" x14ac:dyDescent="0.2">
      <c r="A17" s="191"/>
      <c r="B17" s="192"/>
      <c r="C17" s="194"/>
      <c r="D17" s="63"/>
      <c r="E17" s="64"/>
      <c r="F17" s="64"/>
      <c r="G17" s="64"/>
    </row>
    <row r="18" spans="1:7" ht="12.75" customHeight="1" x14ac:dyDescent="0.2">
      <c r="A18" s="191"/>
      <c r="B18" s="192"/>
      <c r="C18" s="194"/>
      <c r="D18" s="63"/>
      <c r="E18" s="64"/>
      <c r="F18" s="64"/>
      <c r="G18" s="64"/>
    </row>
    <row r="19" spans="1:7" ht="12.75" customHeight="1" x14ac:dyDescent="0.2">
      <c r="A19" s="191"/>
      <c r="B19" s="192"/>
      <c r="C19" s="194"/>
      <c r="D19" s="63"/>
      <c r="E19" s="64"/>
      <c r="F19" s="64"/>
      <c r="G19" s="64"/>
    </row>
    <row r="20" spans="1:7" ht="12.75" customHeight="1" x14ac:dyDescent="0.2">
      <c r="A20" s="191"/>
      <c r="B20" s="192"/>
      <c r="C20" s="194"/>
      <c r="D20" s="63"/>
      <c r="E20" s="64"/>
      <c r="F20" s="64"/>
      <c r="G20" s="64"/>
    </row>
    <row r="21" spans="1:7" ht="32.25" customHeight="1" x14ac:dyDescent="0.2">
      <c r="A21" s="191"/>
      <c r="B21" s="192"/>
      <c r="C21" s="194"/>
      <c r="D21" s="63"/>
      <c r="E21" s="64"/>
      <c r="F21" s="64"/>
      <c r="G21" s="64"/>
    </row>
    <row r="22" spans="1:7" ht="12.75" customHeight="1" x14ac:dyDescent="0.2">
      <c r="A22" s="191"/>
      <c r="B22" s="192"/>
      <c r="C22" s="194"/>
      <c r="D22" s="63"/>
      <c r="E22" s="64"/>
      <c r="F22" s="64"/>
      <c r="G22" s="64"/>
    </row>
    <row r="23" spans="1:7" ht="12.75" customHeight="1" x14ac:dyDescent="0.2">
      <c r="A23" s="191"/>
      <c r="B23" s="192"/>
      <c r="C23" s="194"/>
      <c r="D23" s="63"/>
      <c r="E23" s="64"/>
      <c r="F23" s="64"/>
      <c r="G23" s="64"/>
    </row>
    <row r="24" spans="1:7" ht="12.75" customHeight="1" x14ac:dyDescent="0.2">
      <c r="A24" s="191"/>
      <c r="B24" s="192"/>
      <c r="C24" s="194"/>
      <c r="D24" s="63"/>
      <c r="E24" s="64"/>
      <c r="F24" s="64"/>
      <c r="G24" s="64"/>
    </row>
    <row r="25" spans="1:7" ht="12.75" customHeight="1" x14ac:dyDescent="0.2">
      <c r="A25" s="191"/>
      <c r="B25" s="192"/>
      <c r="C25" s="194"/>
      <c r="D25" s="63"/>
      <c r="E25" s="64"/>
      <c r="F25" s="64"/>
      <c r="G25" s="64"/>
    </row>
    <row r="26" spans="1:7" ht="12.75" customHeight="1" x14ac:dyDescent="0.2">
      <c r="A26" s="191"/>
      <c r="B26" s="192"/>
      <c r="C26" s="194"/>
      <c r="D26" s="63"/>
      <c r="E26" s="64"/>
      <c r="F26" s="64"/>
      <c r="G26" s="64"/>
    </row>
    <row r="27" spans="1:7" ht="12.75" customHeight="1" x14ac:dyDescent="0.2">
      <c r="A27" s="191"/>
      <c r="B27" s="192"/>
      <c r="C27" s="194"/>
      <c r="D27" s="63"/>
      <c r="E27" s="64"/>
      <c r="F27" s="64"/>
      <c r="G27" s="64"/>
    </row>
    <row r="28" spans="1:7" ht="12.75" customHeight="1" x14ac:dyDescent="0.2">
      <c r="A28" s="191"/>
      <c r="B28" s="192"/>
      <c r="C28" s="194"/>
      <c r="D28" s="63"/>
      <c r="E28" s="64"/>
      <c r="F28" s="64"/>
      <c r="G28" s="64"/>
    </row>
    <row r="29" spans="1:7" ht="12.75" customHeight="1" x14ac:dyDescent="0.2">
      <c r="A29" s="191"/>
      <c r="B29" s="192"/>
      <c r="C29" s="194"/>
      <c r="D29" s="63"/>
      <c r="E29" s="64"/>
      <c r="F29" s="64"/>
      <c r="G29" s="64"/>
    </row>
    <row r="30" spans="1:7" ht="12.75" customHeight="1" x14ac:dyDescent="0.2">
      <c r="A30" s="191"/>
      <c r="B30" s="192"/>
      <c r="C30" s="194"/>
      <c r="D30" s="63"/>
      <c r="E30" s="64"/>
      <c r="F30" s="64"/>
      <c r="G30" s="64"/>
    </row>
    <row r="31" spans="1:7" ht="12.75" customHeight="1" x14ac:dyDescent="0.2">
      <c r="A31" s="191"/>
      <c r="B31" s="192"/>
      <c r="C31" s="194"/>
      <c r="D31" s="63"/>
      <c r="E31" s="64"/>
      <c r="F31" s="64"/>
      <c r="G31" s="64"/>
    </row>
    <row r="32" spans="1:7" ht="12.75" customHeight="1" x14ac:dyDescent="0.2">
      <c r="A32" s="191"/>
      <c r="B32" s="192"/>
      <c r="C32" s="194"/>
      <c r="D32" s="63"/>
      <c r="E32" s="64"/>
      <c r="F32" s="64"/>
      <c r="G32" s="64"/>
    </row>
    <row r="33" spans="1:7" ht="12.75" customHeight="1" x14ac:dyDescent="0.2">
      <c r="A33" s="191"/>
      <c r="B33" s="192"/>
      <c r="C33" s="194"/>
      <c r="D33" s="63"/>
      <c r="E33" s="64"/>
      <c r="F33" s="64"/>
      <c r="G33" s="64"/>
    </row>
    <row r="34" spans="1:7" ht="12.75" customHeight="1" x14ac:dyDescent="0.2">
      <c r="A34" s="191"/>
      <c r="B34" s="192"/>
      <c r="C34" s="194"/>
      <c r="D34" s="63"/>
      <c r="E34" s="64"/>
      <c r="F34" s="64"/>
      <c r="G34" s="64"/>
    </row>
    <row r="35" spans="1:7" ht="12.75" customHeight="1" x14ac:dyDescent="0.2">
      <c r="A35" s="191"/>
      <c r="B35" s="192"/>
      <c r="C35" s="194"/>
      <c r="D35" s="63"/>
      <c r="E35" s="64"/>
      <c r="F35" s="64"/>
      <c r="G35" s="64"/>
    </row>
    <row r="36" spans="1:7" ht="12.75" customHeight="1" x14ac:dyDescent="0.2">
      <c r="A36" s="191"/>
      <c r="B36" s="192"/>
      <c r="C36" s="194"/>
      <c r="D36" s="63"/>
      <c r="E36" s="64"/>
      <c r="F36" s="64"/>
      <c r="G36" s="64"/>
    </row>
    <row r="37" spans="1:7" ht="12.75" customHeight="1" x14ac:dyDescent="0.2">
      <c r="A37" s="191"/>
      <c r="B37" s="192"/>
      <c r="C37" s="194"/>
      <c r="D37" s="63"/>
      <c r="E37" s="64"/>
      <c r="F37" s="64"/>
      <c r="G37" s="64"/>
    </row>
    <row r="38" spans="1:7" ht="12.75" customHeight="1" x14ac:dyDescent="0.2">
      <c r="A38" s="191"/>
      <c r="B38" s="192"/>
      <c r="C38" s="194"/>
      <c r="D38" s="63"/>
      <c r="E38" s="64"/>
      <c r="F38" s="64"/>
      <c r="G38" s="64"/>
    </row>
    <row r="39" spans="1:7" ht="12.75" customHeight="1" x14ac:dyDescent="0.2">
      <c r="A39" s="191"/>
      <c r="B39" s="192"/>
      <c r="C39" s="194"/>
      <c r="D39" s="63"/>
      <c r="E39" s="64"/>
      <c r="F39" s="64"/>
      <c r="G39" s="64"/>
    </row>
    <row r="40" spans="1:7" ht="12.75" customHeight="1" x14ac:dyDescent="0.2">
      <c r="A40" s="191"/>
      <c r="B40" s="192"/>
      <c r="C40" s="194"/>
      <c r="D40" s="63"/>
      <c r="E40" s="64"/>
      <c r="F40" s="64"/>
      <c r="G40" s="64"/>
    </row>
    <row r="41" spans="1:7" ht="12.75" customHeight="1" x14ac:dyDescent="0.2">
      <c r="A41" s="191"/>
      <c r="B41" s="192"/>
      <c r="C41" s="194"/>
      <c r="D41" s="63"/>
      <c r="E41" s="64"/>
      <c r="F41" s="64"/>
      <c r="G41" s="64"/>
    </row>
    <row r="42" spans="1:7" ht="12.75" customHeight="1" x14ac:dyDescent="0.2">
      <c r="A42" s="191"/>
      <c r="B42" s="192"/>
      <c r="C42" s="194"/>
      <c r="D42" s="63"/>
      <c r="E42" s="64"/>
      <c r="F42" s="64"/>
      <c r="G42" s="64"/>
    </row>
    <row r="43" spans="1:7" ht="12.75" customHeight="1" x14ac:dyDescent="0.2">
      <c r="A43" s="191"/>
      <c r="B43" s="192"/>
      <c r="C43" s="194"/>
      <c r="D43" s="63"/>
      <c r="E43" s="64"/>
      <c r="F43" s="64"/>
      <c r="G43" s="64"/>
    </row>
    <row r="44" spans="1:7" ht="12.75" customHeight="1" x14ac:dyDescent="0.2">
      <c r="A44" s="191"/>
      <c r="B44" s="192"/>
      <c r="C44" s="194"/>
      <c r="D44" s="63"/>
      <c r="E44" s="64"/>
      <c r="F44" s="64"/>
      <c r="G44" s="64"/>
    </row>
    <row r="45" spans="1:7" ht="12.75" customHeight="1" x14ac:dyDescent="0.2">
      <c r="A45" s="191"/>
      <c r="B45" s="192"/>
      <c r="C45" s="194"/>
      <c r="D45" s="63"/>
      <c r="E45" s="64"/>
      <c r="F45" s="64"/>
      <c r="G45" s="64"/>
    </row>
    <row r="46" spans="1:7" ht="12.75" customHeight="1" x14ac:dyDescent="0.2">
      <c r="A46" s="191"/>
      <c r="B46" s="192"/>
      <c r="C46" s="194"/>
      <c r="D46" s="63"/>
      <c r="E46" s="64"/>
      <c r="F46" s="64"/>
      <c r="G46" s="64"/>
    </row>
    <row r="47" spans="1:7" ht="12.75" customHeight="1" x14ac:dyDescent="0.2">
      <c r="A47" s="191"/>
      <c r="B47" s="192"/>
      <c r="C47" s="194"/>
      <c r="D47" s="63"/>
      <c r="E47" s="64"/>
      <c r="F47" s="64"/>
      <c r="G47" s="64"/>
    </row>
    <row r="48" spans="1:7" ht="12.75" customHeight="1" x14ac:dyDescent="0.2">
      <c r="A48" s="191"/>
      <c r="B48" s="192"/>
      <c r="C48" s="194"/>
      <c r="D48" s="63"/>
      <c r="E48" s="64"/>
      <c r="F48" s="64"/>
      <c r="G48" s="64"/>
    </row>
    <row r="49" spans="1:7" ht="12.75" customHeight="1" x14ac:dyDescent="0.2">
      <c r="A49" s="191"/>
      <c r="B49" s="192"/>
      <c r="C49" s="194"/>
      <c r="D49" s="63"/>
      <c r="E49" s="64"/>
      <c r="F49" s="64"/>
      <c r="G49" s="64"/>
    </row>
    <row r="50" spans="1:7" ht="12.75" customHeight="1" x14ac:dyDescent="0.2">
      <c r="A50" s="191"/>
      <c r="B50" s="192"/>
      <c r="C50" s="194"/>
      <c r="D50" s="63"/>
      <c r="E50" s="64"/>
      <c r="F50" s="64"/>
      <c r="G50" s="64"/>
    </row>
    <row r="51" spans="1:7" ht="12.75" customHeight="1" x14ac:dyDescent="0.2">
      <c r="A51" s="191"/>
      <c r="B51" s="192"/>
      <c r="C51" s="194"/>
      <c r="D51" s="63"/>
      <c r="E51" s="64"/>
      <c r="F51" s="64"/>
      <c r="G51" s="64"/>
    </row>
    <row r="52" spans="1:7" ht="12.75" customHeight="1" x14ac:dyDescent="0.2">
      <c r="A52" s="191"/>
      <c r="B52" s="192"/>
      <c r="C52" s="194"/>
      <c r="D52" s="63"/>
      <c r="E52" s="64"/>
      <c r="F52" s="64"/>
      <c r="G52" s="64"/>
    </row>
    <row r="53" spans="1:7" ht="12.75" customHeight="1" x14ac:dyDescent="0.2">
      <c r="A53" s="191"/>
      <c r="B53" s="192"/>
      <c r="C53" s="194"/>
      <c r="D53" s="63"/>
      <c r="E53" s="64"/>
      <c r="F53" s="64"/>
      <c r="G53" s="64"/>
    </row>
    <row r="54" spans="1:7" ht="12.75" customHeight="1" x14ac:dyDescent="0.2">
      <c r="A54" s="191"/>
      <c r="B54" s="192"/>
      <c r="C54" s="194"/>
      <c r="D54" s="63"/>
      <c r="E54" s="64"/>
      <c r="F54" s="64"/>
      <c r="G54" s="64"/>
    </row>
    <row r="55" spans="1:7" ht="12.75" customHeight="1" x14ac:dyDescent="0.2">
      <c r="A55" s="191"/>
      <c r="B55" s="192"/>
      <c r="C55" s="194"/>
      <c r="D55" s="63"/>
      <c r="E55" s="64"/>
      <c r="F55" s="64"/>
      <c r="G55" s="64"/>
    </row>
    <row r="56" spans="1:7" ht="12.75" customHeight="1" x14ac:dyDescent="0.2">
      <c r="A56" s="191"/>
      <c r="B56" s="192"/>
      <c r="C56" s="194"/>
      <c r="D56" s="63"/>
      <c r="E56" s="64"/>
      <c r="F56" s="64"/>
      <c r="G56" s="64"/>
    </row>
    <row r="57" spans="1:7" ht="12.75" customHeight="1" x14ac:dyDescent="0.2">
      <c r="A57" s="191"/>
      <c r="B57" s="192"/>
      <c r="C57" s="194"/>
      <c r="D57" s="63"/>
      <c r="E57" s="64"/>
      <c r="F57" s="64"/>
      <c r="G57" s="64"/>
    </row>
    <row r="58" spans="1:7" ht="12.75" customHeight="1" x14ac:dyDescent="0.2">
      <c r="A58" s="191"/>
      <c r="B58" s="192"/>
      <c r="C58" s="194"/>
      <c r="D58" s="63"/>
      <c r="E58" s="64"/>
      <c r="F58" s="64"/>
      <c r="G58" s="64"/>
    </row>
    <row r="59" spans="1:7" ht="12.75" customHeight="1" x14ac:dyDescent="0.2">
      <c r="A59" s="191"/>
      <c r="B59" s="192"/>
      <c r="C59" s="194"/>
      <c r="D59" s="63"/>
      <c r="E59" s="64"/>
      <c r="F59" s="64"/>
      <c r="G59" s="64"/>
    </row>
    <row r="60" spans="1:7" ht="12.75" customHeight="1" x14ac:dyDescent="0.2">
      <c r="A60" s="191"/>
      <c r="B60" s="192"/>
      <c r="C60" s="194"/>
      <c r="D60" s="63"/>
      <c r="E60" s="64"/>
      <c r="F60" s="64"/>
      <c r="G60" s="64"/>
    </row>
    <row r="61" spans="1:7" ht="12.75" customHeight="1" x14ac:dyDescent="0.2">
      <c r="A61" s="191"/>
      <c r="B61" s="192"/>
      <c r="C61" s="194"/>
      <c r="D61" s="63"/>
      <c r="E61" s="64"/>
      <c r="F61" s="64"/>
      <c r="G61" s="64"/>
    </row>
    <row r="62" spans="1:7" ht="12.75" customHeight="1" x14ac:dyDescent="0.2">
      <c r="A62" s="191"/>
      <c r="B62" s="192"/>
      <c r="C62" s="194"/>
      <c r="D62" s="63"/>
      <c r="E62" s="64"/>
      <c r="F62" s="64"/>
      <c r="G62" s="64"/>
    </row>
    <row r="63" spans="1:7" ht="12.75" customHeight="1" x14ac:dyDescent="0.2">
      <c r="A63" s="191"/>
      <c r="B63" s="192"/>
      <c r="C63" s="194"/>
      <c r="D63" s="63"/>
      <c r="E63" s="64"/>
      <c r="F63" s="64"/>
      <c r="G63" s="64"/>
    </row>
    <row r="64" spans="1:7" ht="12.75" customHeight="1" x14ac:dyDescent="0.2">
      <c r="A64" s="191"/>
      <c r="B64" s="192"/>
      <c r="C64" s="194"/>
      <c r="D64" s="63"/>
      <c r="E64" s="64"/>
      <c r="F64" s="64"/>
      <c r="G64" s="64"/>
    </row>
    <row r="65" spans="1:7" ht="12.75" customHeight="1" x14ac:dyDescent="0.2">
      <c r="A65" s="191"/>
      <c r="B65" s="192"/>
      <c r="C65" s="194"/>
      <c r="D65" s="63"/>
      <c r="E65" s="64"/>
      <c r="F65" s="64"/>
      <c r="G65" s="64"/>
    </row>
    <row r="66" spans="1:7" ht="12.75" customHeight="1" x14ac:dyDescent="0.2">
      <c r="A66" s="191"/>
      <c r="B66" s="192"/>
      <c r="C66" s="194"/>
      <c r="D66" s="63"/>
      <c r="E66" s="64"/>
      <c r="F66" s="64"/>
      <c r="G66" s="64"/>
    </row>
    <row r="67" spans="1:7" ht="12.75" customHeight="1" x14ac:dyDescent="0.2">
      <c r="A67" s="191"/>
      <c r="B67" s="192"/>
      <c r="C67" s="194"/>
      <c r="D67" s="63"/>
      <c r="E67" s="64"/>
      <c r="F67" s="64"/>
      <c r="G67" s="64"/>
    </row>
    <row r="68" spans="1:7" ht="12.75" customHeight="1" x14ac:dyDescent="0.2">
      <c r="A68" s="191"/>
      <c r="B68" s="192"/>
      <c r="C68" s="194"/>
      <c r="D68" s="63"/>
      <c r="E68" s="64"/>
      <c r="F68" s="64"/>
      <c r="G68" s="64"/>
    </row>
    <row r="69" spans="1:7" ht="12.75" customHeight="1" x14ac:dyDescent="0.2">
      <c r="A69" s="191"/>
      <c r="B69" s="192"/>
      <c r="C69" s="194"/>
      <c r="D69" s="63"/>
      <c r="E69" s="64"/>
      <c r="F69" s="64"/>
      <c r="G69" s="64"/>
    </row>
    <row r="70" spans="1:7" ht="12.75" customHeight="1" x14ac:dyDescent="0.2">
      <c r="A70" s="191"/>
      <c r="B70" s="192"/>
      <c r="C70" s="194"/>
      <c r="D70" s="63"/>
      <c r="E70" s="64"/>
      <c r="F70" s="64"/>
      <c r="G70" s="64"/>
    </row>
    <row r="71" spans="1:7" ht="12.75" customHeight="1" x14ac:dyDescent="0.2">
      <c r="A71" s="191"/>
      <c r="B71" s="192"/>
      <c r="C71" s="194"/>
      <c r="D71" s="63"/>
      <c r="E71" s="64"/>
      <c r="F71" s="64"/>
      <c r="G71" s="64"/>
    </row>
    <row r="72" spans="1:7" ht="12.75" customHeight="1" x14ac:dyDescent="0.2">
      <c r="A72" s="191"/>
      <c r="B72" s="192"/>
      <c r="C72" s="194"/>
      <c r="D72" s="63"/>
      <c r="E72" s="64"/>
      <c r="F72" s="64"/>
      <c r="G72" s="64"/>
    </row>
    <row r="73" spans="1:7" ht="12.75" customHeight="1" x14ac:dyDescent="0.2">
      <c r="A73" s="191"/>
      <c r="B73" s="192"/>
      <c r="C73" s="194"/>
      <c r="D73" s="63"/>
      <c r="E73" s="64"/>
      <c r="F73" s="64"/>
      <c r="G73" s="64"/>
    </row>
    <row r="74" spans="1:7" ht="12.75" customHeight="1" x14ac:dyDescent="0.2">
      <c r="A74" s="191"/>
      <c r="B74" s="192"/>
      <c r="C74" s="194"/>
      <c r="D74" s="63"/>
      <c r="E74" s="64"/>
      <c r="F74" s="64"/>
      <c r="G74" s="64"/>
    </row>
    <row r="75" spans="1:7" ht="12.75" customHeight="1" x14ac:dyDescent="0.2">
      <c r="A75" s="191"/>
      <c r="B75" s="192"/>
      <c r="C75" s="194"/>
      <c r="D75" s="63"/>
      <c r="E75" s="64"/>
      <c r="F75" s="64"/>
      <c r="G75" s="64"/>
    </row>
    <row r="76" spans="1:7" ht="12.75" customHeight="1" x14ac:dyDescent="0.2">
      <c r="A76" s="191"/>
      <c r="B76" s="192"/>
      <c r="C76" s="194"/>
      <c r="D76" s="63"/>
      <c r="E76" s="64"/>
      <c r="F76" s="64"/>
      <c r="G76" s="64"/>
    </row>
    <row r="77" spans="1:7" ht="12.75" customHeight="1" x14ac:dyDescent="0.2">
      <c r="A77" s="191"/>
      <c r="B77" s="192"/>
      <c r="C77" s="194"/>
      <c r="D77" s="63"/>
      <c r="E77" s="64"/>
      <c r="F77" s="64"/>
      <c r="G77" s="64"/>
    </row>
    <row r="78" spans="1:7" ht="12.75" customHeight="1" x14ac:dyDescent="0.2">
      <c r="A78" s="191"/>
      <c r="B78" s="192"/>
      <c r="C78" s="194"/>
      <c r="D78" s="63"/>
      <c r="E78" s="64"/>
      <c r="F78" s="64"/>
      <c r="G78" s="64"/>
    </row>
    <row r="79" spans="1:7" ht="12.75" customHeight="1" x14ac:dyDescent="0.2">
      <c r="A79" s="191"/>
      <c r="B79" s="192"/>
      <c r="C79" s="194"/>
      <c r="D79" s="63"/>
      <c r="E79" s="64"/>
      <c r="F79" s="64"/>
      <c r="G79" s="64"/>
    </row>
    <row r="80" spans="1:7" ht="12.75" customHeight="1" x14ac:dyDescent="0.2">
      <c r="A80" s="191"/>
      <c r="B80" s="192"/>
      <c r="C80" s="194"/>
      <c r="D80" s="63"/>
      <c r="E80" s="64"/>
      <c r="F80" s="64"/>
      <c r="G80" s="64"/>
    </row>
    <row r="81" spans="1:7" ht="12.75" customHeight="1" x14ac:dyDescent="0.2">
      <c r="A81" s="191"/>
      <c r="B81" s="192"/>
      <c r="C81" s="194"/>
      <c r="D81" s="63"/>
      <c r="E81" s="64"/>
      <c r="F81" s="64"/>
      <c r="G81" s="64"/>
    </row>
    <row r="82" spans="1:7" ht="12.75" customHeight="1" x14ac:dyDescent="0.2">
      <c r="A82" s="191"/>
      <c r="B82" s="192"/>
      <c r="C82" s="194"/>
      <c r="D82" s="63"/>
      <c r="E82" s="64"/>
      <c r="F82" s="64"/>
      <c r="G82" s="64"/>
    </row>
    <row r="83" spans="1:7" ht="12.75" customHeight="1" x14ac:dyDescent="0.2">
      <c r="A83" s="191"/>
      <c r="B83" s="192"/>
      <c r="C83" s="194"/>
      <c r="D83" s="63"/>
      <c r="E83" s="64"/>
      <c r="F83" s="64"/>
      <c r="G83" s="64"/>
    </row>
    <row r="84" spans="1:7" ht="12.75" customHeight="1" x14ac:dyDescent="0.2">
      <c r="A84" s="191"/>
      <c r="B84" s="192"/>
      <c r="C84" s="194"/>
      <c r="D84" s="63"/>
      <c r="E84" s="64"/>
      <c r="F84" s="64"/>
      <c r="G84" s="64"/>
    </row>
    <row r="85" spans="1:7" ht="12.75" customHeight="1" x14ac:dyDescent="0.2">
      <c r="A85" s="191"/>
      <c r="B85" s="192"/>
      <c r="C85" s="194"/>
      <c r="D85" s="63"/>
      <c r="E85" s="64"/>
      <c r="F85" s="64"/>
      <c r="G85" s="64"/>
    </row>
    <row r="86" spans="1:7" ht="12.75" customHeight="1" x14ac:dyDescent="0.2">
      <c r="A86" s="191"/>
      <c r="B86" s="192"/>
      <c r="C86" s="194"/>
      <c r="D86" s="63"/>
      <c r="E86" s="64"/>
      <c r="F86" s="64"/>
      <c r="G86" s="64"/>
    </row>
    <row r="87" spans="1:7" ht="12.75" customHeight="1" x14ac:dyDescent="0.2">
      <c r="A87" s="191"/>
      <c r="B87" s="192"/>
      <c r="C87" s="194"/>
      <c r="D87" s="63"/>
      <c r="E87" s="64"/>
      <c r="F87" s="64"/>
      <c r="G87" s="64"/>
    </row>
    <row r="88" spans="1:7" ht="12.75" customHeight="1" x14ac:dyDescent="0.2">
      <c r="A88" s="191"/>
      <c r="B88" s="192"/>
      <c r="C88" s="194"/>
      <c r="D88" s="63"/>
      <c r="E88" s="64"/>
      <c r="F88" s="64"/>
      <c r="G88" s="64"/>
    </row>
    <row r="89" spans="1:7" ht="12.75" customHeight="1" x14ac:dyDescent="0.2">
      <c r="A89" s="191"/>
      <c r="B89" s="192"/>
      <c r="C89" s="194"/>
      <c r="D89" s="63"/>
      <c r="E89" s="64"/>
      <c r="F89" s="64"/>
      <c r="G89" s="64"/>
    </row>
    <row r="90" spans="1:7" ht="12.75" customHeight="1" x14ac:dyDescent="0.2">
      <c r="A90" s="191"/>
      <c r="B90" s="192"/>
      <c r="C90" s="194"/>
      <c r="D90" s="63"/>
      <c r="E90" s="64"/>
      <c r="F90" s="64"/>
      <c r="G90" s="64"/>
    </row>
    <row r="91" spans="1:7" ht="12.75" customHeight="1" x14ac:dyDescent="0.2">
      <c r="A91" s="191"/>
      <c r="B91" s="192"/>
      <c r="C91" s="194"/>
      <c r="D91" s="63"/>
      <c r="E91" s="64"/>
      <c r="F91" s="64"/>
      <c r="G91" s="64"/>
    </row>
    <row r="92" spans="1:7" ht="12.75" customHeight="1" x14ac:dyDescent="0.2">
      <c r="A92" s="191"/>
      <c r="B92" s="192"/>
      <c r="C92" s="194"/>
      <c r="D92" s="63"/>
      <c r="E92" s="64"/>
      <c r="F92" s="64"/>
      <c r="G92" s="64"/>
    </row>
    <row r="93" spans="1:7" ht="12.75" customHeight="1" x14ac:dyDescent="0.2">
      <c r="A93" s="191"/>
      <c r="B93" s="192"/>
      <c r="C93" s="194"/>
      <c r="D93" s="63"/>
      <c r="E93" s="64"/>
      <c r="F93" s="64"/>
      <c r="G93" s="64"/>
    </row>
    <row r="94" spans="1:7" ht="12.75" customHeight="1" x14ac:dyDescent="0.2">
      <c r="A94" s="191"/>
      <c r="B94" s="192"/>
      <c r="C94" s="194"/>
      <c r="D94" s="63"/>
      <c r="E94" s="64"/>
      <c r="F94" s="64"/>
      <c r="G94" s="64"/>
    </row>
    <row r="95" spans="1:7" ht="12.75" customHeight="1" x14ac:dyDescent="0.2">
      <c r="A95" s="191"/>
      <c r="B95" s="192"/>
      <c r="C95" s="194"/>
      <c r="D95" s="63"/>
      <c r="E95" s="64"/>
      <c r="F95" s="64"/>
      <c r="G95" s="64"/>
    </row>
    <row r="96" spans="1:7" ht="12.75" customHeight="1" x14ac:dyDescent="0.2">
      <c r="A96" s="191"/>
      <c r="B96" s="192"/>
      <c r="C96" s="194"/>
      <c r="D96" s="63"/>
      <c r="E96" s="64"/>
      <c r="F96" s="64"/>
      <c r="G96" s="64"/>
    </row>
    <row r="97" spans="1:7" ht="30.75" customHeight="1" x14ac:dyDescent="0.2">
      <c r="A97" s="191"/>
      <c r="B97" s="192"/>
      <c r="C97" s="194"/>
      <c r="D97" s="63"/>
      <c r="E97" s="64"/>
      <c r="F97" s="64"/>
      <c r="G97" s="64"/>
    </row>
    <row r="98" spans="1:7" ht="12.75" customHeight="1" x14ac:dyDescent="0.2">
      <c r="A98" s="191"/>
      <c r="B98" s="192"/>
      <c r="C98" s="194"/>
      <c r="D98" s="63"/>
      <c r="E98" s="64"/>
      <c r="F98" s="64"/>
      <c r="G98" s="64"/>
    </row>
    <row r="99" spans="1:7" ht="12.75" customHeight="1" x14ac:dyDescent="0.2">
      <c r="A99" s="191"/>
      <c r="B99" s="192"/>
      <c r="C99" s="194"/>
      <c r="D99" s="63"/>
      <c r="E99" s="64"/>
      <c r="F99" s="64"/>
      <c r="G99" s="64"/>
    </row>
    <row r="100" spans="1:7" ht="12.75" customHeight="1" x14ac:dyDescent="0.2">
      <c r="A100" s="191"/>
      <c r="B100" s="192"/>
      <c r="C100" s="194"/>
      <c r="D100" s="63"/>
      <c r="E100" s="64"/>
      <c r="F100" s="64"/>
      <c r="G100" s="64"/>
    </row>
    <row r="101" spans="1:7" ht="12.75" customHeight="1" x14ac:dyDescent="0.2">
      <c r="A101" s="191"/>
      <c r="B101" s="192"/>
      <c r="C101" s="194"/>
      <c r="D101" s="63"/>
      <c r="E101" s="64"/>
      <c r="F101" s="64"/>
      <c r="G101" s="64"/>
    </row>
    <row r="102" spans="1:7" ht="12.75" customHeight="1" x14ac:dyDescent="0.2">
      <c r="A102" s="191"/>
      <c r="B102" s="192"/>
      <c r="C102" s="194"/>
      <c r="D102" s="63"/>
      <c r="E102" s="64"/>
      <c r="F102" s="64"/>
      <c r="G102" s="64"/>
    </row>
    <row r="103" spans="1:7" ht="12.75" customHeight="1" x14ac:dyDescent="0.2">
      <c r="A103" s="191"/>
      <c r="B103" s="192"/>
      <c r="C103" s="194"/>
      <c r="D103" s="63"/>
      <c r="E103" s="64"/>
      <c r="F103" s="64"/>
      <c r="G103" s="64"/>
    </row>
    <row r="104" spans="1:7" ht="12.75" customHeight="1" x14ac:dyDescent="0.2">
      <c r="A104" s="191"/>
      <c r="B104" s="192"/>
      <c r="C104" s="194"/>
      <c r="D104" s="63"/>
      <c r="E104" s="64"/>
      <c r="F104" s="64"/>
      <c r="G104" s="64"/>
    </row>
    <row r="105" spans="1:7" ht="12.75" customHeight="1" x14ac:dyDescent="0.2">
      <c r="A105" s="191"/>
      <c r="B105" s="192"/>
      <c r="C105" s="194"/>
      <c r="D105" s="63"/>
      <c r="E105" s="64"/>
      <c r="F105" s="64"/>
      <c r="G105" s="64"/>
    </row>
    <row r="106" spans="1:7" ht="12.75" customHeight="1" x14ac:dyDescent="0.2">
      <c r="A106" s="191"/>
      <c r="B106" s="192"/>
      <c r="C106" s="194"/>
      <c r="D106" s="63"/>
      <c r="E106" s="64"/>
      <c r="F106" s="64"/>
      <c r="G106" s="64"/>
    </row>
    <row r="107" spans="1:7" ht="12.75" customHeight="1" x14ac:dyDescent="0.2">
      <c r="A107" s="191"/>
      <c r="B107" s="192"/>
      <c r="C107" s="194"/>
      <c r="D107" s="63"/>
      <c r="E107" s="64"/>
      <c r="F107" s="64"/>
      <c r="G107" s="64"/>
    </row>
    <row r="108" spans="1:7" ht="12.75" customHeight="1" x14ac:dyDescent="0.2">
      <c r="A108" s="191"/>
      <c r="B108" s="192"/>
      <c r="C108" s="194"/>
      <c r="D108" s="63"/>
      <c r="E108" s="64"/>
      <c r="F108" s="64"/>
      <c r="G108" s="64"/>
    </row>
    <row r="109" spans="1:7" ht="12.75" customHeight="1" x14ac:dyDescent="0.2">
      <c r="A109" s="191"/>
      <c r="B109" s="192"/>
      <c r="C109" s="194"/>
      <c r="D109" s="63"/>
      <c r="E109" s="64"/>
      <c r="F109" s="64"/>
      <c r="G109" s="64"/>
    </row>
    <row r="110" spans="1:7" ht="12.75" customHeight="1" x14ac:dyDescent="0.2">
      <c r="A110" s="191"/>
      <c r="B110" s="192"/>
      <c r="C110" s="194"/>
      <c r="D110" s="63"/>
      <c r="E110" s="64"/>
      <c r="F110" s="64"/>
      <c r="G110" s="64"/>
    </row>
    <row r="111" spans="1:7" ht="12.75" customHeight="1" x14ac:dyDescent="0.2">
      <c r="A111" s="191"/>
      <c r="B111" s="192"/>
      <c r="C111" s="194"/>
      <c r="D111" s="63"/>
      <c r="E111" s="64"/>
      <c r="F111" s="64"/>
      <c r="G111" s="64"/>
    </row>
    <row r="112" spans="1:7" ht="12.75" customHeight="1" x14ac:dyDescent="0.2">
      <c r="A112" s="191"/>
      <c r="B112" s="192"/>
      <c r="C112" s="194"/>
      <c r="D112" s="63"/>
      <c r="E112" s="64"/>
      <c r="F112" s="64"/>
      <c r="G112" s="64"/>
    </row>
    <row r="113" spans="1:7" ht="12.75" customHeight="1" x14ac:dyDescent="0.2">
      <c r="A113" s="191"/>
      <c r="B113" s="192"/>
      <c r="C113" s="194"/>
      <c r="D113" s="63"/>
      <c r="E113" s="64"/>
      <c r="F113" s="64"/>
      <c r="G113" s="64"/>
    </row>
    <row r="114" spans="1:7" ht="12.75" customHeight="1" x14ac:dyDescent="0.2">
      <c r="A114" s="191"/>
      <c r="B114" s="192"/>
      <c r="C114" s="194"/>
      <c r="D114" s="63"/>
      <c r="E114" s="64"/>
      <c r="F114" s="64"/>
      <c r="G114" s="64"/>
    </row>
    <row r="115" spans="1:7" ht="12.75" customHeight="1" x14ac:dyDescent="0.2">
      <c r="A115" s="191"/>
      <c r="B115" s="192"/>
      <c r="C115" s="194"/>
      <c r="D115" s="63"/>
      <c r="E115" s="64"/>
      <c r="F115" s="64"/>
      <c r="G115" s="64"/>
    </row>
    <row r="116" spans="1:7" ht="12.75" customHeight="1" x14ac:dyDescent="0.2">
      <c r="A116" s="191"/>
      <c r="B116" s="192"/>
      <c r="C116" s="194"/>
      <c r="D116" s="63"/>
      <c r="E116" s="64"/>
      <c r="F116" s="64"/>
      <c r="G116" s="64"/>
    </row>
    <row r="117" spans="1:7" ht="12.75" customHeight="1" x14ac:dyDescent="0.2">
      <c r="A117" s="191"/>
      <c r="B117" s="192"/>
      <c r="C117" s="194"/>
      <c r="D117" s="63"/>
      <c r="E117" s="64"/>
      <c r="F117" s="64"/>
      <c r="G117" s="64"/>
    </row>
    <row r="118" spans="1:7" ht="12.75" customHeight="1" x14ac:dyDescent="0.2">
      <c r="A118" s="191"/>
      <c r="B118" s="192"/>
      <c r="C118" s="194"/>
      <c r="D118" s="63"/>
      <c r="E118" s="64"/>
      <c r="F118" s="64"/>
      <c r="G118" s="64"/>
    </row>
    <row r="119" spans="1:7" ht="12.75" customHeight="1" x14ac:dyDescent="0.2">
      <c r="A119" s="191"/>
      <c r="B119" s="192"/>
      <c r="C119" s="194"/>
      <c r="D119" s="63"/>
      <c r="E119" s="64"/>
      <c r="F119" s="64"/>
      <c r="G119" s="64"/>
    </row>
    <row r="120" spans="1:7" ht="12.75" customHeight="1" x14ac:dyDescent="0.2">
      <c r="A120" s="191"/>
      <c r="B120" s="192"/>
      <c r="C120" s="194"/>
      <c r="D120" s="63"/>
      <c r="E120" s="64"/>
      <c r="F120" s="64"/>
      <c r="G120" s="64"/>
    </row>
    <row r="121" spans="1:7" ht="12.75" customHeight="1" x14ac:dyDescent="0.2">
      <c r="A121" s="191"/>
      <c r="B121" s="192"/>
      <c r="C121" s="194"/>
      <c r="D121" s="63"/>
      <c r="E121" s="64"/>
      <c r="F121" s="64"/>
      <c r="G121" s="64"/>
    </row>
    <row r="122" spans="1:7" ht="12.75" customHeight="1" x14ac:dyDescent="0.2">
      <c r="A122" s="191"/>
      <c r="B122" s="192"/>
      <c r="C122" s="194"/>
      <c r="D122" s="63"/>
      <c r="E122" s="64"/>
      <c r="F122" s="64"/>
      <c r="G122" s="64"/>
    </row>
    <row r="123" spans="1:7" ht="12.75" customHeight="1" x14ac:dyDescent="0.2">
      <c r="A123" s="191"/>
      <c r="B123" s="192"/>
      <c r="C123" s="194"/>
      <c r="D123" s="63"/>
      <c r="E123" s="64"/>
      <c r="F123" s="64"/>
      <c r="G123" s="64"/>
    </row>
    <row r="124" spans="1:7" ht="12.75" customHeight="1" x14ac:dyDescent="0.2">
      <c r="A124" s="191"/>
      <c r="B124" s="192"/>
      <c r="C124" s="194"/>
      <c r="D124" s="63"/>
      <c r="E124" s="64"/>
      <c r="F124" s="64"/>
      <c r="G124" s="64"/>
    </row>
    <row r="125" spans="1:7" ht="12.75" customHeight="1" x14ac:dyDescent="0.2">
      <c r="A125" s="191"/>
      <c r="B125" s="192"/>
      <c r="C125" s="194"/>
      <c r="D125" s="63"/>
      <c r="E125" s="64"/>
      <c r="F125" s="64"/>
      <c r="G125" s="64"/>
    </row>
    <row r="126" spans="1:7" ht="12.75" customHeight="1" x14ac:dyDescent="0.2">
      <c r="A126" s="191"/>
      <c r="B126" s="192"/>
      <c r="C126" s="194"/>
      <c r="D126" s="63"/>
      <c r="E126" s="64"/>
      <c r="F126" s="64"/>
      <c r="G126" s="64"/>
    </row>
    <row r="127" spans="1:7" ht="12.75" customHeight="1" x14ac:dyDescent="0.2">
      <c r="A127" s="191"/>
      <c r="B127" s="192"/>
      <c r="C127" s="194"/>
      <c r="D127" s="63"/>
      <c r="E127" s="64"/>
      <c r="F127" s="64"/>
      <c r="G127" s="64"/>
    </row>
    <row r="128" spans="1:7" ht="12.75" customHeight="1" x14ac:dyDescent="0.2">
      <c r="A128" s="191"/>
      <c r="B128" s="192"/>
      <c r="C128" s="194"/>
      <c r="D128" s="63"/>
      <c r="E128" s="64"/>
      <c r="F128" s="64"/>
      <c r="G128" s="64"/>
    </row>
    <row r="129" spans="1:7" ht="12.75" customHeight="1" x14ac:dyDescent="0.2">
      <c r="A129" s="191"/>
      <c r="B129" s="192"/>
      <c r="C129" s="194"/>
      <c r="D129" s="63"/>
      <c r="E129" s="64"/>
      <c r="F129" s="64"/>
      <c r="G129" s="64"/>
    </row>
    <row r="130" spans="1:7" ht="12.75" customHeight="1" x14ac:dyDescent="0.2">
      <c r="A130" s="191"/>
      <c r="B130" s="192"/>
      <c r="C130" s="194"/>
      <c r="D130" s="63"/>
      <c r="E130" s="64"/>
      <c r="F130" s="64"/>
      <c r="G130" s="64"/>
    </row>
    <row r="131" spans="1:7" ht="12.75" customHeight="1" x14ac:dyDescent="0.2">
      <c r="A131" s="191"/>
      <c r="B131" s="192"/>
      <c r="C131" s="194"/>
      <c r="D131" s="63"/>
      <c r="E131" s="64"/>
      <c r="F131" s="64"/>
      <c r="G131" s="64"/>
    </row>
    <row r="132" spans="1:7" ht="12.75" customHeight="1" x14ac:dyDescent="0.2">
      <c r="A132" s="191"/>
      <c r="B132" s="192"/>
      <c r="C132" s="194"/>
      <c r="D132" s="63"/>
      <c r="E132" s="64"/>
      <c r="F132" s="64"/>
      <c r="G132" s="64"/>
    </row>
    <row r="133" spans="1:7" ht="12.75" customHeight="1" x14ac:dyDescent="0.2">
      <c r="A133" s="191"/>
      <c r="B133" s="192"/>
      <c r="C133" s="194"/>
      <c r="D133" s="63"/>
      <c r="E133" s="64"/>
      <c r="F133" s="64"/>
      <c r="G133" s="64"/>
    </row>
    <row r="134" spans="1:7" ht="12.75" customHeight="1" x14ac:dyDescent="0.2">
      <c r="A134" s="191"/>
      <c r="B134" s="192"/>
      <c r="C134" s="194"/>
      <c r="D134" s="63"/>
      <c r="E134" s="64"/>
      <c r="F134" s="64"/>
      <c r="G134" s="64"/>
    </row>
    <row r="135" spans="1:7" ht="12.75" customHeight="1" x14ac:dyDescent="0.2">
      <c r="A135" s="191"/>
      <c r="B135" s="192"/>
      <c r="C135" s="194"/>
      <c r="D135" s="63"/>
      <c r="E135" s="64"/>
      <c r="F135" s="64"/>
      <c r="G135" s="64"/>
    </row>
    <row r="136" spans="1:7" ht="12.75" customHeight="1" x14ac:dyDescent="0.2">
      <c r="A136" s="191"/>
      <c r="B136" s="192"/>
      <c r="C136" s="194"/>
      <c r="D136" s="63"/>
      <c r="E136" s="64"/>
      <c r="F136" s="64"/>
      <c r="G136" s="64"/>
    </row>
    <row r="137" spans="1:7" ht="12.75" customHeight="1" x14ac:dyDescent="0.2">
      <c r="A137" s="191"/>
      <c r="B137" s="192"/>
      <c r="C137" s="194"/>
      <c r="D137" s="63"/>
      <c r="E137" s="64"/>
      <c r="F137" s="64"/>
      <c r="G137" s="64"/>
    </row>
    <row r="138" spans="1:7" ht="12.75" customHeight="1" x14ac:dyDescent="0.2">
      <c r="A138" s="191"/>
      <c r="B138" s="192"/>
      <c r="C138" s="194"/>
      <c r="D138" s="63"/>
      <c r="E138" s="64"/>
      <c r="F138" s="64"/>
      <c r="G138" s="64"/>
    </row>
    <row r="139" spans="1:7" ht="12.75" customHeight="1" x14ac:dyDescent="0.2">
      <c r="A139" s="191"/>
      <c r="B139" s="192"/>
      <c r="C139" s="194"/>
      <c r="D139" s="63"/>
      <c r="E139" s="64"/>
      <c r="F139" s="64"/>
      <c r="G139" s="64"/>
    </row>
    <row r="140" spans="1:7" ht="12.75" customHeight="1" x14ac:dyDescent="0.2">
      <c r="A140" s="191"/>
      <c r="B140" s="192"/>
      <c r="C140" s="194"/>
      <c r="D140" s="63"/>
      <c r="E140" s="64"/>
      <c r="F140" s="64"/>
      <c r="G140" s="64"/>
    </row>
    <row r="141" spans="1:7" ht="12.75" customHeight="1" x14ac:dyDescent="0.2">
      <c r="A141" s="191"/>
      <c r="B141" s="192"/>
      <c r="C141" s="194"/>
      <c r="D141" s="63"/>
      <c r="E141" s="64"/>
      <c r="F141" s="64"/>
      <c r="G141" s="64"/>
    </row>
    <row r="142" spans="1:7" ht="12.75" customHeight="1" x14ac:dyDescent="0.2">
      <c r="A142" s="191"/>
      <c r="B142" s="192"/>
      <c r="C142" s="194"/>
      <c r="D142" s="63"/>
      <c r="E142" s="64"/>
      <c r="F142" s="64"/>
      <c r="G142" s="64"/>
    </row>
    <row r="143" spans="1:7" ht="12.75" customHeight="1" x14ac:dyDescent="0.2">
      <c r="A143" s="191"/>
      <c r="B143" s="192"/>
      <c r="C143" s="194"/>
      <c r="D143" s="63"/>
      <c r="E143" s="64"/>
      <c r="F143" s="64"/>
      <c r="G143" s="64"/>
    </row>
    <row r="144" spans="1:7" x14ac:dyDescent="0.2">
      <c r="A144" s="191"/>
      <c r="B144" s="192"/>
      <c r="C144" s="194"/>
      <c r="D144" s="63"/>
      <c r="E144" s="64"/>
      <c r="F144" s="64"/>
      <c r="G144" s="64"/>
    </row>
    <row r="145" spans="1:7" x14ac:dyDescent="0.2">
      <c r="A145" s="191"/>
      <c r="B145" s="192"/>
      <c r="C145" s="194"/>
      <c r="D145" s="63"/>
      <c r="E145" s="64"/>
      <c r="F145" s="64"/>
      <c r="G145" s="64"/>
    </row>
    <row r="146" spans="1:7" x14ac:dyDescent="0.2">
      <c r="A146" s="191"/>
      <c r="B146" s="192"/>
      <c r="C146" s="194"/>
      <c r="D146" s="63"/>
      <c r="E146" s="64"/>
      <c r="F146" s="64"/>
      <c r="G146" s="64"/>
    </row>
    <row r="147" spans="1:7" x14ac:dyDescent="0.2">
      <c r="A147" s="191"/>
      <c r="B147" s="192"/>
      <c r="C147" s="194"/>
      <c r="D147" s="63"/>
      <c r="E147" s="64"/>
      <c r="F147" s="64"/>
      <c r="G147" s="64"/>
    </row>
    <row r="148" spans="1:7" x14ac:dyDescent="0.2">
      <c r="A148" s="191"/>
      <c r="B148" s="192"/>
      <c r="C148" s="194"/>
      <c r="D148" s="63"/>
      <c r="E148" s="64"/>
      <c r="F148" s="64"/>
      <c r="G148" s="64"/>
    </row>
    <row r="149" spans="1:7" x14ac:dyDescent="0.2">
      <c r="A149" s="191"/>
      <c r="B149" s="192"/>
      <c r="C149" s="194"/>
      <c r="D149" s="63"/>
      <c r="E149" s="64"/>
      <c r="F149" s="64"/>
      <c r="G149" s="64"/>
    </row>
    <row r="150" spans="1:7" x14ac:dyDescent="0.2">
      <c r="A150" s="191"/>
      <c r="B150" s="192"/>
      <c r="C150" s="194"/>
      <c r="D150" s="63"/>
      <c r="E150" s="64"/>
      <c r="F150" s="64"/>
      <c r="G150" s="64"/>
    </row>
    <row r="151" spans="1:7" x14ac:dyDescent="0.2">
      <c r="A151" s="191"/>
      <c r="B151" s="192"/>
      <c r="C151" s="194"/>
      <c r="D151" s="63"/>
      <c r="E151" s="64"/>
      <c r="F151" s="64"/>
      <c r="G151" s="64"/>
    </row>
    <row r="152" spans="1:7" x14ac:dyDescent="0.2">
      <c r="A152" s="191"/>
      <c r="B152" s="192"/>
      <c r="C152" s="194"/>
      <c r="D152" s="63"/>
      <c r="E152" s="64"/>
      <c r="F152" s="64"/>
      <c r="G152" s="64"/>
    </row>
    <row r="153" spans="1:7" x14ac:dyDescent="0.2">
      <c r="A153" s="191"/>
      <c r="B153" s="192"/>
      <c r="C153" s="194"/>
      <c r="D153" s="63"/>
      <c r="E153" s="64"/>
      <c r="F153" s="64"/>
      <c r="G153" s="64"/>
    </row>
    <row r="154" spans="1:7" x14ac:dyDescent="0.2">
      <c r="A154" s="191"/>
      <c r="B154" s="192"/>
      <c r="C154" s="194"/>
      <c r="D154" s="63"/>
      <c r="E154" s="64"/>
      <c r="F154" s="64"/>
      <c r="G154" s="64"/>
    </row>
    <row r="155" spans="1:7" x14ac:dyDescent="0.2">
      <c r="A155" s="191"/>
      <c r="B155" s="192"/>
      <c r="C155" s="194"/>
      <c r="D155" s="63"/>
      <c r="E155" s="64"/>
      <c r="F155" s="64"/>
      <c r="G155" s="64"/>
    </row>
    <row r="156" spans="1:7" x14ac:dyDescent="0.2">
      <c r="A156" s="191"/>
      <c r="B156" s="192"/>
      <c r="C156" s="194"/>
      <c r="D156" s="63"/>
      <c r="E156" s="64"/>
      <c r="F156" s="64"/>
      <c r="G156" s="64"/>
    </row>
    <row r="157" spans="1:7" x14ac:dyDescent="0.2">
      <c r="A157" s="191"/>
      <c r="B157" s="192"/>
      <c r="C157" s="194"/>
      <c r="D157" s="63"/>
      <c r="E157" s="64"/>
      <c r="F157" s="64"/>
      <c r="G157" s="64"/>
    </row>
    <row r="158" spans="1:7" x14ac:dyDescent="0.2">
      <c r="A158" s="191"/>
      <c r="B158" s="192"/>
      <c r="C158" s="194"/>
      <c r="D158" s="63"/>
      <c r="E158" s="64"/>
      <c r="F158" s="64"/>
      <c r="G158" s="64"/>
    </row>
    <row r="159" spans="1:7" x14ac:dyDescent="0.2">
      <c r="A159" s="191"/>
      <c r="B159" s="192"/>
      <c r="C159" s="194"/>
      <c r="D159" s="63"/>
      <c r="E159" s="64"/>
      <c r="F159" s="64"/>
      <c r="G159" s="64"/>
    </row>
    <row r="160" spans="1:7" x14ac:dyDescent="0.2">
      <c r="A160" s="191"/>
      <c r="B160" s="192"/>
      <c r="C160" s="194"/>
      <c r="D160" s="63"/>
      <c r="E160" s="64"/>
      <c r="F160" s="64"/>
      <c r="G160" s="64"/>
    </row>
    <row r="161" spans="1:7" x14ac:dyDescent="0.2">
      <c r="A161" s="191"/>
      <c r="B161" s="192"/>
      <c r="C161" s="194"/>
      <c r="D161" s="63"/>
      <c r="E161" s="64"/>
      <c r="F161" s="64"/>
      <c r="G161" s="64"/>
    </row>
    <row r="162" spans="1:7" x14ac:dyDescent="0.2">
      <c r="A162" s="191"/>
      <c r="B162" s="192"/>
      <c r="C162" s="194"/>
      <c r="D162" s="63"/>
      <c r="E162" s="64"/>
      <c r="F162" s="64"/>
      <c r="G162" s="64"/>
    </row>
    <row r="163" spans="1:7" x14ac:dyDescent="0.2">
      <c r="A163" s="191"/>
      <c r="B163" s="192"/>
      <c r="C163" s="194"/>
      <c r="D163" s="63"/>
      <c r="E163" s="64"/>
      <c r="F163" s="64"/>
      <c r="G163" s="64"/>
    </row>
    <row r="164" spans="1:7" x14ac:dyDescent="0.2">
      <c r="A164" s="191"/>
      <c r="B164" s="192"/>
      <c r="C164" s="194"/>
      <c r="D164" s="63"/>
      <c r="E164" s="64"/>
      <c r="F164" s="64"/>
      <c r="G164" s="64"/>
    </row>
    <row r="165" spans="1:7" x14ac:dyDescent="0.2">
      <c r="A165" s="191"/>
      <c r="B165" s="192"/>
      <c r="C165" s="194"/>
      <c r="D165" s="63"/>
      <c r="E165" s="64"/>
      <c r="F165" s="64"/>
      <c r="G165" s="64"/>
    </row>
    <row r="166" spans="1:7" x14ac:dyDescent="0.2">
      <c r="A166" s="191"/>
      <c r="B166" s="192"/>
      <c r="C166" s="194"/>
      <c r="D166" s="63"/>
      <c r="E166" s="64"/>
      <c r="F166" s="64"/>
      <c r="G166" s="64"/>
    </row>
    <row r="167" spans="1:7" x14ac:dyDescent="0.2">
      <c r="A167" s="191"/>
      <c r="B167" s="192"/>
      <c r="C167" s="194"/>
      <c r="D167" s="63"/>
      <c r="E167" s="64"/>
      <c r="F167" s="64"/>
      <c r="G167" s="64"/>
    </row>
    <row r="168" spans="1:7" x14ac:dyDescent="0.2">
      <c r="A168" s="191"/>
      <c r="B168" s="192"/>
      <c r="C168" s="194"/>
      <c r="D168" s="63"/>
      <c r="E168" s="64"/>
      <c r="F168" s="64"/>
      <c r="G168" s="64"/>
    </row>
    <row r="169" spans="1:7" x14ac:dyDescent="0.2">
      <c r="A169" s="191"/>
      <c r="B169" s="192"/>
      <c r="C169" s="194"/>
      <c r="D169" s="63"/>
      <c r="E169" s="64"/>
      <c r="F169" s="64"/>
      <c r="G169" s="64"/>
    </row>
    <row r="170" spans="1:7" x14ac:dyDescent="0.2">
      <c r="A170" s="191"/>
      <c r="B170" s="192"/>
      <c r="C170" s="194"/>
      <c r="D170" s="63"/>
      <c r="E170" s="64"/>
      <c r="F170" s="64"/>
      <c r="G170" s="64"/>
    </row>
    <row r="171" spans="1:7" x14ac:dyDescent="0.2">
      <c r="A171" s="191"/>
      <c r="B171" s="192"/>
      <c r="C171" s="194"/>
      <c r="D171" s="63"/>
      <c r="E171" s="64"/>
      <c r="F171" s="64"/>
      <c r="G171" s="64"/>
    </row>
    <row r="172" spans="1:7" x14ac:dyDescent="0.2">
      <c r="A172" s="191"/>
      <c r="B172" s="192"/>
      <c r="C172" s="194"/>
      <c r="D172" s="63"/>
      <c r="E172" s="64"/>
      <c r="F172" s="64"/>
      <c r="G172" s="64"/>
    </row>
    <row r="173" spans="1:7" x14ac:dyDescent="0.2">
      <c r="A173" s="191"/>
      <c r="B173" s="192"/>
      <c r="C173" s="194"/>
      <c r="D173" s="63"/>
      <c r="E173" s="64"/>
      <c r="F173" s="64"/>
      <c r="G173" s="64"/>
    </row>
    <row r="174" spans="1:7" x14ac:dyDescent="0.2">
      <c r="A174" s="191"/>
      <c r="B174" s="192"/>
      <c r="C174" s="194"/>
      <c r="D174" s="63"/>
      <c r="E174" s="64"/>
      <c r="F174" s="64"/>
      <c r="G174" s="64"/>
    </row>
    <row r="175" spans="1:7" x14ac:dyDescent="0.2">
      <c r="A175" s="191"/>
      <c r="B175" s="192"/>
      <c r="C175" s="194"/>
      <c r="D175" s="63"/>
      <c r="E175" s="64"/>
      <c r="F175" s="64"/>
      <c r="G175" s="64"/>
    </row>
    <row r="176" spans="1:7" x14ac:dyDescent="0.2">
      <c r="A176" s="191"/>
      <c r="B176" s="192"/>
      <c r="C176" s="194"/>
      <c r="D176" s="63"/>
      <c r="E176" s="64"/>
      <c r="F176" s="64"/>
      <c r="G176" s="64"/>
    </row>
    <row r="177" spans="1:7" x14ac:dyDescent="0.2">
      <c r="A177" s="191"/>
      <c r="B177" s="192"/>
      <c r="C177" s="194"/>
      <c r="D177" s="63"/>
      <c r="E177" s="64"/>
      <c r="F177" s="64"/>
      <c r="G177" s="64"/>
    </row>
    <row r="178" spans="1:7" x14ac:dyDescent="0.2">
      <c r="A178" s="191"/>
      <c r="B178" s="192"/>
      <c r="C178" s="194"/>
      <c r="D178" s="63"/>
      <c r="E178" s="64"/>
      <c r="F178" s="64"/>
      <c r="G178" s="64"/>
    </row>
    <row r="179" spans="1:7" x14ac:dyDescent="0.2">
      <c r="A179" s="191"/>
      <c r="B179" s="192"/>
      <c r="C179" s="194"/>
      <c r="D179" s="63"/>
      <c r="E179" s="64"/>
      <c r="F179" s="64"/>
      <c r="G179" s="64"/>
    </row>
    <row r="180" spans="1:7" x14ac:dyDescent="0.2">
      <c r="A180" s="191"/>
      <c r="B180" s="192"/>
      <c r="C180" s="194"/>
      <c r="D180" s="63"/>
      <c r="E180" s="64"/>
      <c r="F180" s="64"/>
      <c r="G180" s="64"/>
    </row>
    <row r="181" spans="1:7" x14ac:dyDescent="0.2">
      <c r="A181" s="191"/>
      <c r="B181" s="192"/>
      <c r="C181" s="194"/>
      <c r="D181" s="63"/>
      <c r="E181" s="64"/>
      <c r="F181" s="64"/>
      <c r="G181" s="64"/>
    </row>
    <row r="182" spans="1:7" x14ac:dyDescent="0.2">
      <c r="A182" s="191"/>
      <c r="B182" s="192"/>
      <c r="C182" s="194"/>
      <c r="D182" s="63"/>
      <c r="E182" s="64"/>
      <c r="F182" s="64"/>
      <c r="G182" s="64"/>
    </row>
    <row r="183" spans="1:7" x14ac:dyDescent="0.2">
      <c r="A183" s="191"/>
      <c r="B183" s="192"/>
      <c r="C183" s="194"/>
      <c r="D183" s="63"/>
      <c r="E183" s="64"/>
      <c r="F183" s="64"/>
      <c r="G183" s="64"/>
    </row>
    <row r="184" spans="1:7" x14ac:dyDescent="0.2">
      <c r="A184" s="191"/>
      <c r="B184" s="192"/>
      <c r="C184" s="194"/>
      <c r="D184" s="63"/>
      <c r="E184" s="64"/>
      <c r="F184" s="64"/>
      <c r="G184" s="64"/>
    </row>
    <row r="185" spans="1:7" x14ac:dyDescent="0.2">
      <c r="A185" s="191"/>
      <c r="B185" s="192"/>
      <c r="C185" s="194"/>
      <c r="D185" s="63"/>
      <c r="E185" s="64"/>
      <c r="F185" s="64"/>
      <c r="G185" s="64"/>
    </row>
    <row r="186" spans="1:7" x14ac:dyDescent="0.2">
      <c r="A186" s="191"/>
      <c r="B186" s="192"/>
      <c r="C186" s="194"/>
      <c r="D186" s="63"/>
      <c r="E186" s="64"/>
      <c r="F186" s="64"/>
      <c r="G186" s="64"/>
    </row>
    <row r="187" spans="1:7" x14ac:dyDescent="0.2">
      <c r="A187" s="191"/>
      <c r="B187" s="192"/>
      <c r="C187" s="194"/>
      <c r="D187" s="63"/>
      <c r="E187" s="64"/>
      <c r="F187" s="64"/>
      <c r="G187" s="64"/>
    </row>
    <row r="188" spans="1:7" x14ac:dyDescent="0.2">
      <c r="A188" s="191"/>
      <c r="B188" s="192"/>
      <c r="C188" s="194"/>
      <c r="D188" s="63"/>
      <c r="E188" s="64"/>
      <c r="F188" s="64"/>
      <c r="G188" s="64"/>
    </row>
    <row r="189" spans="1:7" x14ac:dyDescent="0.2">
      <c r="A189" s="191"/>
      <c r="B189" s="192"/>
      <c r="C189" s="194"/>
      <c r="D189" s="63"/>
      <c r="E189" s="64"/>
      <c r="F189" s="64"/>
      <c r="G189" s="64"/>
    </row>
    <row r="190" spans="1:7" x14ac:dyDescent="0.2">
      <c r="A190" s="191"/>
      <c r="B190" s="192"/>
      <c r="C190" s="194"/>
      <c r="D190" s="63"/>
      <c r="E190" s="64"/>
      <c r="F190" s="64"/>
      <c r="G190" s="64"/>
    </row>
    <row r="191" spans="1:7" x14ac:dyDescent="0.2">
      <c r="A191" s="191"/>
      <c r="B191" s="192"/>
      <c r="C191" s="194"/>
      <c r="D191" s="63"/>
      <c r="E191" s="64"/>
      <c r="F191" s="64"/>
      <c r="G191" s="64"/>
    </row>
    <row r="192" spans="1:7" x14ac:dyDescent="0.2">
      <c r="A192" s="191"/>
      <c r="B192" s="192"/>
      <c r="C192" s="194"/>
      <c r="D192" s="63"/>
      <c r="E192" s="64"/>
      <c r="F192" s="64"/>
      <c r="G192" s="64"/>
    </row>
    <row r="193" spans="1:7" x14ac:dyDescent="0.2">
      <c r="A193" s="191"/>
      <c r="B193" s="192"/>
      <c r="C193" s="194"/>
      <c r="D193" s="63"/>
      <c r="E193" s="64"/>
      <c r="F193" s="64"/>
      <c r="G193" s="64"/>
    </row>
    <row r="194" spans="1:7" x14ac:dyDescent="0.2">
      <c r="A194" s="191"/>
      <c r="B194" s="192"/>
      <c r="C194" s="194"/>
      <c r="D194" s="63"/>
      <c r="E194" s="64"/>
      <c r="F194" s="64"/>
      <c r="G194" s="64"/>
    </row>
    <row r="195" spans="1:7" x14ac:dyDescent="0.2">
      <c r="A195" s="191"/>
      <c r="B195" s="192"/>
      <c r="C195" s="194"/>
      <c r="D195" s="63"/>
      <c r="E195" s="64"/>
      <c r="F195" s="64"/>
      <c r="G195" s="64"/>
    </row>
    <row r="196" spans="1:7" x14ac:dyDescent="0.2">
      <c r="A196" s="191"/>
      <c r="B196" s="192"/>
      <c r="C196" s="194"/>
      <c r="D196" s="63"/>
      <c r="E196" s="64"/>
      <c r="F196" s="64"/>
      <c r="G196" s="64"/>
    </row>
    <row r="197" spans="1:7" x14ac:dyDescent="0.2">
      <c r="A197" s="191"/>
      <c r="B197" s="192"/>
      <c r="C197" s="194"/>
      <c r="D197" s="63"/>
      <c r="E197" s="64"/>
      <c r="F197" s="64"/>
      <c r="G197" s="64"/>
    </row>
    <row r="198" spans="1:7" x14ac:dyDescent="0.2">
      <c r="A198" s="191"/>
      <c r="B198" s="192"/>
      <c r="C198" s="194"/>
      <c r="D198" s="63"/>
      <c r="E198" s="64"/>
      <c r="F198" s="64"/>
      <c r="G198" s="64"/>
    </row>
    <row r="199" spans="1:7" x14ac:dyDescent="0.2">
      <c r="A199" s="191"/>
      <c r="B199" s="192"/>
      <c r="C199" s="194"/>
      <c r="D199" s="63"/>
      <c r="E199" s="64"/>
      <c r="F199" s="64"/>
      <c r="G199" s="64"/>
    </row>
    <row r="200" spans="1:7" x14ac:dyDescent="0.2">
      <c r="A200" s="191"/>
      <c r="B200" s="192"/>
      <c r="C200" s="194"/>
      <c r="D200" s="63"/>
      <c r="E200" s="64"/>
      <c r="F200" s="64"/>
      <c r="G200" s="64"/>
    </row>
    <row r="201" spans="1:7" x14ac:dyDescent="0.2">
      <c r="A201" s="191"/>
      <c r="B201" s="192"/>
      <c r="C201" s="194"/>
      <c r="D201" s="63"/>
      <c r="E201" s="64"/>
      <c r="F201" s="64"/>
      <c r="G201" s="64"/>
    </row>
    <row r="202" spans="1:7" x14ac:dyDescent="0.2">
      <c r="A202" s="191"/>
      <c r="B202" s="192"/>
      <c r="C202" s="194"/>
      <c r="D202" s="63"/>
      <c r="E202" s="64"/>
      <c r="F202" s="64"/>
      <c r="G202" s="64"/>
    </row>
    <row r="203" spans="1:7" x14ac:dyDescent="0.2">
      <c r="A203" s="191"/>
      <c r="B203" s="192"/>
      <c r="C203" s="194"/>
      <c r="D203" s="63"/>
      <c r="E203" s="64"/>
      <c r="F203" s="64"/>
      <c r="G203" s="64"/>
    </row>
    <row r="204" spans="1:7" x14ac:dyDescent="0.2">
      <c r="A204" s="191"/>
      <c r="B204" s="192"/>
      <c r="C204" s="194"/>
      <c r="D204" s="63"/>
      <c r="E204" s="64"/>
      <c r="F204" s="64"/>
      <c r="G204" s="64"/>
    </row>
    <row r="205" spans="1:7" x14ac:dyDescent="0.2">
      <c r="A205" s="191"/>
      <c r="B205" s="192"/>
      <c r="C205" s="194"/>
      <c r="D205" s="63"/>
      <c r="E205" s="64"/>
      <c r="F205" s="64"/>
      <c r="G205" s="64"/>
    </row>
    <row r="206" spans="1:7" x14ac:dyDescent="0.2">
      <c r="A206" s="191"/>
      <c r="B206" s="192"/>
      <c r="C206" s="194"/>
      <c r="D206" s="63"/>
      <c r="E206" s="64"/>
      <c r="F206" s="64"/>
      <c r="G206" s="64"/>
    </row>
    <row r="207" spans="1:7" x14ac:dyDescent="0.2">
      <c r="A207" s="191"/>
      <c r="B207" s="192"/>
      <c r="C207" s="194"/>
      <c r="D207" s="63"/>
      <c r="E207" s="64"/>
      <c r="F207" s="64"/>
      <c r="G207" s="64"/>
    </row>
    <row r="208" spans="1:7" x14ac:dyDescent="0.2">
      <c r="A208" s="191"/>
      <c r="B208" s="192"/>
      <c r="C208" s="194"/>
      <c r="D208" s="63"/>
      <c r="E208" s="64"/>
      <c r="F208" s="64"/>
      <c r="G208" s="64"/>
    </row>
    <row r="209" spans="1:7" x14ac:dyDescent="0.2">
      <c r="A209" s="191"/>
      <c r="B209" s="192"/>
      <c r="C209" s="194"/>
      <c r="D209" s="63"/>
      <c r="E209" s="64"/>
      <c r="F209" s="64"/>
      <c r="G209" s="64"/>
    </row>
    <row r="210" spans="1:7" x14ac:dyDescent="0.2">
      <c r="A210" s="191"/>
      <c r="B210" s="192"/>
      <c r="C210" s="194"/>
      <c r="D210" s="63"/>
      <c r="E210" s="64"/>
      <c r="F210" s="64"/>
      <c r="G210" s="64"/>
    </row>
    <row r="211" spans="1:7" x14ac:dyDescent="0.2">
      <c r="A211" s="191"/>
      <c r="B211" s="192"/>
      <c r="C211" s="194"/>
      <c r="D211" s="63"/>
      <c r="E211" s="64"/>
      <c r="F211" s="64"/>
      <c r="G211" s="64"/>
    </row>
    <row r="212" spans="1:7" x14ac:dyDescent="0.2">
      <c r="A212" s="191"/>
      <c r="B212" s="192"/>
      <c r="C212" s="194"/>
      <c r="D212" s="63"/>
      <c r="E212" s="64"/>
      <c r="F212" s="64"/>
      <c r="G212" s="64"/>
    </row>
    <row r="213" spans="1:7" x14ac:dyDescent="0.2">
      <c r="A213" s="191"/>
      <c r="B213" s="192"/>
      <c r="C213" s="194"/>
      <c r="D213" s="63"/>
      <c r="E213" s="64"/>
      <c r="F213" s="64"/>
      <c r="G213" s="64"/>
    </row>
    <row r="214" spans="1:7" x14ac:dyDescent="0.2">
      <c r="A214" s="191"/>
      <c r="B214" s="192"/>
      <c r="C214" s="194"/>
      <c r="D214" s="63"/>
      <c r="E214" s="64"/>
      <c r="F214" s="64"/>
      <c r="G214" s="64"/>
    </row>
    <row r="215" spans="1:7" x14ac:dyDescent="0.2">
      <c r="A215" s="191"/>
      <c r="B215" s="192"/>
      <c r="C215" s="194"/>
      <c r="D215" s="63"/>
      <c r="E215" s="64"/>
      <c r="F215" s="64"/>
      <c r="G215" s="64"/>
    </row>
    <row r="216" spans="1:7" x14ac:dyDescent="0.2">
      <c r="A216" s="191"/>
      <c r="B216" s="192"/>
      <c r="C216" s="194"/>
      <c r="D216" s="63"/>
      <c r="E216" s="64"/>
      <c r="F216" s="64"/>
      <c r="G216" s="64"/>
    </row>
    <row r="217" spans="1:7" x14ac:dyDescent="0.2">
      <c r="A217" s="191"/>
      <c r="B217" s="192"/>
      <c r="C217" s="194"/>
      <c r="D217" s="63"/>
      <c r="E217" s="64"/>
      <c r="F217" s="64"/>
      <c r="G217" s="64"/>
    </row>
    <row r="218" spans="1:7" x14ac:dyDescent="0.2">
      <c r="A218" s="191"/>
      <c r="B218" s="192"/>
      <c r="C218" s="194"/>
      <c r="D218" s="63"/>
      <c r="E218" s="64"/>
      <c r="F218" s="64"/>
      <c r="G218" s="64"/>
    </row>
    <row r="219" spans="1:7" x14ac:dyDescent="0.2">
      <c r="A219" s="191"/>
      <c r="B219" s="192"/>
      <c r="C219" s="194"/>
      <c r="D219" s="63"/>
      <c r="E219" s="64"/>
      <c r="F219" s="64"/>
      <c r="G219" s="64"/>
    </row>
    <row r="220" spans="1:7" x14ac:dyDescent="0.2">
      <c r="A220" s="191"/>
      <c r="B220" s="192"/>
      <c r="C220" s="194"/>
      <c r="D220" s="63"/>
      <c r="E220" s="64"/>
      <c r="F220" s="64"/>
      <c r="G220" s="64"/>
    </row>
    <row r="221" spans="1:7" x14ac:dyDescent="0.2">
      <c r="A221" s="191"/>
      <c r="B221" s="192"/>
      <c r="C221" s="194"/>
      <c r="D221" s="63"/>
      <c r="E221" s="64"/>
      <c r="F221" s="64"/>
      <c r="G221" s="64"/>
    </row>
    <row r="222" spans="1:7" x14ac:dyDescent="0.2">
      <c r="A222" s="191"/>
      <c r="B222" s="192"/>
      <c r="C222" s="194"/>
      <c r="D222" s="63"/>
      <c r="E222" s="64"/>
      <c r="F222" s="64"/>
      <c r="G222" s="64"/>
    </row>
    <row r="223" spans="1:7" x14ac:dyDescent="0.2">
      <c r="A223" s="191"/>
      <c r="B223" s="192"/>
      <c r="C223" s="194"/>
      <c r="D223" s="63"/>
      <c r="E223" s="64"/>
      <c r="F223" s="64"/>
      <c r="G223" s="64"/>
    </row>
    <row r="224" spans="1:7" x14ac:dyDescent="0.2">
      <c r="A224" s="191"/>
      <c r="B224" s="192"/>
      <c r="C224" s="194"/>
      <c r="D224" s="63"/>
      <c r="E224" s="64"/>
      <c r="F224" s="64"/>
      <c r="G224" s="64"/>
    </row>
    <row r="225" spans="1:7" x14ac:dyDescent="0.2">
      <c r="A225" s="191"/>
      <c r="B225" s="192"/>
      <c r="C225" s="194"/>
      <c r="D225" s="63"/>
      <c r="E225" s="64"/>
      <c r="F225" s="64"/>
      <c r="G225" s="64"/>
    </row>
    <row r="226" spans="1:7" x14ac:dyDescent="0.2">
      <c r="A226" s="191"/>
      <c r="B226" s="192"/>
      <c r="C226" s="194"/>
      <c r="D226" s="63"/>
      <c r="E226" s="64"/>
      <c r="F226" s="64"/>
      <c r="G226" s="64"/>
    </row>
    <row r="227" spans="1:7" x14ac:dyDescent="0.2">
      <c r="A227" s="191"/>
      <c r="B227" s="192"/>
      <c r="C227" s="194"/>
      <c r="D227" s="63"/>
      <c r="E227" s="64"/>
      <c r="F227" s="64"/>
      <c r="G227" s="64"/>
    </row>
    <row r="228" spans="1:7" x14ac:dyDescent="0.2">
      <c r="A228" s="191"/>
      <c r="B228" s="192"/>
      <c r="C228" s="194"/>
      <c r="D228" s="63"/>
      <c r="E228" s="64"/>
      <c r="F228" s="64"/>
      <c r="G228" s="64"/>
    </row>
    <row r="229" spans="1:7" x14ac:dyDescent="0.2">
      <c r="A229" s="191"/>
      <c r="B229" s="192"/>
      <c r="C229" s="194"/>
      <c r="D229" s="63"/>
      <c r="E229" s="64"/>
      <c r="F229" s="64"/>
      <c r="G229" s="64"/>
    </row>
    <row r="230" spans="1:7" x14ac:dyDescent="0.2">
      <c r="A230" s="191"/>
      <c r="B230" s="192"/>
      <c r="C230" s="194"/>
      <c r="D230" s="63"/>
      <c r="E230" s="64"/>
      <c r="F230" s="64"/>
      <c r="G230" s="64"/>
    </row>
    <row r="231" spans="1:7" x14ac:dyDescent="0.2">
      <c r="A231" s="191"/>
      <c r="B231" s="192"/>
      <c r="C231" s="194"/>
      <c r="D231" s="63"/>
      <c r="E231" s="64"/>
      <c r="F231" s="64"/>
      <c r="G231" s="64"/>
    </row>
    <row r="232" spans="1:7" x14ac:dyDescent="0.2">
      <c r="A232" s="191"/>
      <c r="B232" s="192"/>
      <c r="C232" s="194"/>
      <c r="D232" s="63"/>
      <c r="E232" s="64"/>
      <c r="F232" s="64"/>
      <c r="G232" s="64"/>
    </row>
    <row r="233" spans="1:7" x14ac:dyDescent="0.2">
      <c r="A233" s="191"/>
      <c r="B233" s="192"/>
      <c r="C233" s="194"/>
      <c r="D233" s="63"/>
      <c r="E233" s="64"/>
      <c r="F233" s="64"/>
      <c r="G233" s="64"/>
    </row>
    <row r="234" spans="1:7" x14ac:dyDescent="0.2">
      <c r="A234" s="191"/>
      <c r="B234" s="192"/>
      <c r="C234" s="194"/>
      <c r="D234" s="63"/>
      <c r="E234" s="64"/>
      <c r="F234" s="64"/>
      <c r="G234" s="64"/>
    </row>
    <row r="235" spans="1:7" x14ac:dyDescent="0.2">
      <c r="A235" s="191"/>
      <c r="B235" s="192"/>
      <c r="C235" s="194"/>
      <c r="D235" s="63"/>
      <c r="E235" s="64"/>
      <c r="F235" s="64"/>
      <c r="G235" s="64"/>
    </row>
    <row r="236" spans="1:7" x14ac:dyDescent="0.2">
      <c r="A236" s="191"/>
      <c r="B236" s="192"/>
      <c r="C236" s="194"/>
      <c r="D236" s="63"/>
      <c r="E236" s="64"/>
      <c r="F236" s="64"/>
      <c r="G236" s="64"/>
    </row>
    <row r="237" spans="1:7" x14ac:dyDescent="0.2">
      <c r="A237" s="191"/>
      <c r="B237" s="192"/>
      <c r="C237" s="194"/>
      <c r="D237" s="63"/>
      <c r="E237" s="64"/>
      <c r="F237" s="64"/>
      <c r="G237" s="64"/>
    </row>
    <row r="238" spans="1:7" x14ac:dyDescent="0.2">
      <c r="A238" s="191"/>
      <c r="B238" s="192"/>
      <c r="C238" s="194"/>
      <c r="D238" s="63"/>
      <c r="E238" s="64"/>
      <c r="F238" s="64"/>
      <c r="G238" s="64"/>
    </row>
    <row r="239" spans="1:7" x14ac:dyDescent="0.2">
      <c r="A239" s="191"/>
      <c r="B239" s="192"/>
      <c r="C239" s="194"/>
      <c r="D239" s="63"/>
      <c r="E239" s="64"/>
      <c r="F239" s="64"/>
      <c r="G239" s="64"/>
    </row>
    <row r="240" spans="1:7" x14ac:dyDescent="0.2">
      <c r="A240" s="191"/>
      <c r="B240" s="192"/>
      <c r="C240" s="194"/>
      <c r="D240" s="63"/>
      <c r="E240" s="64"/>
      <c r="F240" s="64"/>
      <c r="G240" s="64"/>
    </row>
    <row r="241" spans="1:7" x14ac:dyDescent="0.2">
      <c r="A241" s="191"/>
      <c r="B241" s="192"/>
      <c r="C241" s="194"/>
      <c r="D241" s="63"/>
      <c r="E241" s="64"/>
      <c r="F241" s="64"/>
      <c r="G241" s="64"/>
    </row>
    <row r="242" spans="1:7" x14ac:dyDescent="0.2">
      <c r="A242" s="191"/>
      <c r="B242" s="192"/>
      <c r="C242" s="194"/>
      <c r="D242" s="63"/>
      <c r="E242" s="64"/>
      <c r="F242" s="64"/>
      <c r="G242" s="64"/>
    </row>
    <row r="243" spans="1:7" x14ac:dyDescent="0.2">
      <c r="A243" s="191"/>
      <c r="B243" s="192"/>
      <c r="C243" s="194"/>
      <c r="D243" s="63"/>
      <c r="E243" s="64"/>
      <c r="F243" s="64"/>
      <c r="G243" s="64"/>
    </row>
    <row r="244" spans="1:7" x14ac:dyDescent="0.2">
      <c r="A244" s="191"/>
      <c r="B244" s="192"/>
      <c r="C244" s="194"/>
      <c r="D244" s="63"/>
      <c r="E244" s="64"/>
      <c r="F244" s="64"/>
      <c r="G244" s="64"/>
    </row>
    <row r="245" spans="1:7" x14ac:dyDescent="0.2">
      <c r="A245" s="191"/>
      <c r="B245" s="192"/>
      <c r="C245" s="194"/>
      <c r="D245" s="63"/>
      <c r="E245" s="64"/>
      <c r="F245" s="64"/>
      <c r="G245" s="64"/>
    </row>
    <row r="246" spans="1:7" x14ac:dyDescent="0.2">
      <c r="A246" s="191"/>
      <c r="B246" s="192"/>
      <c r="C246" s="194"/>
      <c r="D246" s="63"/>
      <c r="E246" s="64"/>
      <c r="F246" s="64"/>
      <c r="G246" s="64"/>
    </row>
    <row r="247" spans="1:7" x14ac:dyDescent="0.2">
      <c r="A247" s="191"/>
      <c r="B247" s="192"/>
      <c r="C247" s="194"/>
      <c r="D247" s="63"/>
      <c r="E247" s="64"/>
      <c r="F247" s="64"/>
      <c r="G247" s="64"/>
    </row>
    <row r="248" spans="1:7" x14ac:dyDescent="0.2">
      <c r="A248" s="191"/>
      <c r="B248" s="192"/>
      <c r="C248" s="194"/>
      <c r="D248" s="63"/>
      <c r="E248" s="64"/>
      <c r="F248" s="64"/>
      <c r="G248" s="64"/>
    </row>
    <row r="249" spans="1:7" x14ac:dyDescent="0.2">
      <c r="A249" s="191"/>
      <c r="B249" s="192"/>
      <c r="C249" s="194"/>
      <c r="D249" s="63"/>
      <c r="E249" s="64"/>
      <c r="F249" s="64"/>
      <c r="G249" s="64"/>
    </row>
    <row r="250" spans="1:7" x14ac:dyDescent="0.2">
      <c r="A250" s="191"/>
      <c r="B250" s="192"/>
      <c r="C250" s="194"/>
      <c r="D250" s="63"/>
      <c r="E250" s="64"/>
      <c r="F250" s="64"/>
      <c r="G250" s="64"/>
    </row>
    <row r="251" spans="1:7" x14ac:dyDescent="0.2">
      <c r="A251" s="191"/>
      <c r="B251" s="192"/>
      <c r="C251" s="194"/>
      <c r="D251" s="63"/>
      <c r="E251" s="64"/>
      <c r="F251" s="64"/>
      <c r="G251" s="64"/>
    </row>
    <row r="252" spans="1:7" x14ac:dyDescent="0.2">
      <c r="A252" s="191"/>
      <c r="B252" s="192"/>
      <c r="C252" s="194"/>
      <c r="D252" s="63"/>
      <c r="E252" s="64"/>
      <c r="F252" s="64"/>
      <c r="G252" s="64"/>
    </row>
    <row r="253" spans="1:7" x14ac:dyDescent="0.2">
      <c r="A253" s="191"/>
      <c r="B253" s="192"/>
      <c r="C253" s="194"/>
      <c r="D253" s="63"/>
      <c r="E253" s="64"/>
      <c r="F253" s="64"/>
      <c r="G253" s="64"/>
    </row>
    <row r="254" spans="1:7" x14ac:dyDescent="0.2">
      <c r="A254" s="191"/>
      <c r="B254" s="192"/>
      <c r="C254" s="194"/>
      <c r="D254" s="63"/>
      <c r="E254" s="64"/>
      <c r="F254" s="64"/>
      <c r="G254" s="64"/>
    </row>
    <row r="255" spans="1:7" x14ac:dyDescent="0.2">
      <c r="A255" s="210"/>
      <c r="B255" s="192"/>
      <c r="C255" s="194"/>
      <c r="D255" s="63"/>
      <c r="E255" s="64"/>
      <c r="F255" s="64"/>
      <c r="G255" s="64"/>
    </row>
    <row r="256" spans="1:7" x14ac:dyDescent="0.2">
      <c r="A256" s="191"/>
      <c r="B256" s="192"/>
      <c r="C256" s="194"/>
      <c r="D256" s="63"/>
      <c r="E256" s="64"/>
      <c r="F256" s="64"/>
      <c r="G256" s="64"/>
    </row>
    <row r="257" spans="1:7" x14ac:dyDescent="0.2">
      <c r="A257" s="191"/>
      <c r="B257" s="192"/>
      <c r="C257" s="194"/>
      <c r="D257" s="63"/>
      <c r="E257" s="64"/>
      <c r="F257" s="64"/>
      <c r="G257" s="64"/>
    </row>
    <row r="258" spans="1:7" x14ac:dyDescent="0.2">
      <c r="A258" s="191"/>
      <c r="B258" s="192"/>
      <c r="C258" s="194"/>
      <c r="D258" s="63"/>
      <c r="E258" s="64"/>
      <c r="F258" s="64"/>
      <c r="G258" s="64"/>
    </row>
    <row r="259" spans="1:7" x14ac:dyDescent="0.2">
      <c r="A259" s="191"/>
      <c r="B259" s="192"/>
      <c r="C259" s="194"/>
      <c r="D259" s="63"/>
      <c r="E259" s="64"/>
      <c r="F259" s="64"/>
      <c r="G259" s="64"/>
    </row>
    <row r="260" spans="1:7" x14ac:dyDescent="0.2">
      <c r="A260" s="191"/>
      <c r="B260" s="192"/>
      <c r="C260" s="194"/>
      <c r="D260" s="63"/>
      <c r="E260" s="64"/>
      <c r="F260" s="64"/>
      <c r="G260" s="64"/>
    </row>
    <row r="261" spans="1:7" x14ac:dyDescent="0.2">
      <c r="A261" s="191"/>
      <c r="B261" s="192"/>
      <c r="C261" s="194"/>
      <c r="D261" s="63"/>
      <c r="E261" s="64"/>
      <c r="F261" s="64"/>
      <c r="G261" s="64"/>
    </row>
    <row r="262" spans="1:7" x14ac:dyDescent="0.2">
      <c r="A262" s="191"/>
      <c r="B262" s="192"/>
      <c r="C262" s="194"/>
      <c r="D262" s="63"/>
      <c r="E262" s="64"/>
      <c r="F262" s="64"/>
      <c r="G262" s="64"/>
    </row>
    <row r="263" spans="1:7" x14ac:dyDescent="0.2">
      <c r="A263" s="191"/>
      <c r="B263" s="192"/>
      <c r="C263" s="194"/>
      <c r="D263" s="63"/>
      <c r="E263" s="64"/>
      <c r="F263" s="64"/>
      <c r="G263" s="64"/>
    </row>
    <row r="264" spans="1:7" x14ac:dyDescent="0.2">
      <c r="A264" s="191"/>
      <c r="B264" s="192"/>
      <c r="C264" s="194"/>
      <c r="D264" s="63"/>
      <c r="E264" s="64"/>
      <c r="F264" s="64"/>
      <c r="G264" s="64"/>
    </row>
    <row r="265" spans="1:7" x14ac:dyDescent="0.2">
      <c r="A265" s="191"/>
      <c r="B265" s="192"/>
      <c r="C265" s="194"/>
      <c r="D265" s="63"/>
      <c r="E265" s="64"/>
      <c r="F265" s="64"/>
      <c r="G265" s="64"/>
    </row>
    <row r="266" spans="1:7" x14ac:dyDescent="0.2">
      <c r="A266" s="191"/>
      <c r="B266" s="192"/>
      <c r="C266" s="194"/>
      <c r="D266" s="63"/>
      <c r="E266" s="64"/>
      <c r="F266" s="64"/>
      <c r="G266" s="64"/>
    </row>
    <row r="267" spans="1:7" x14ac:dyDescent="0.2">
      <c r="A267" s="191"/>
      <c r="B267" s="192"/>
      <c r="C267" s="194"/>
      <c r="D267" s="63"/>
      <c r="E267" s="64"/>
      <c r="F267" s="64"/>
      <c r="G267" s="64"/>
    </row>
    <row r="268" spans="1:7" x14ac:dyDescent="0.2">
      <c r="A268" s="191"/>
      <c r="B268" s="192"/>
      <c r="C268" s="194"/>
      <c r="D268" s="63"/>
      <c r="E268" s="64"/>
      <c r="F268" s="64"/>
      <c r="G268" s="64"/>
    </row>
    <row r="269" spans="1:7" x14ac:dyDescent="0.2">
      <c r="A269" s="191"/>
      <c r="B269" s="192"/>
      <c r="C269" s="194"/>
      <c r="D269" s="63"/>
      <c r="E269" s="64"/>
      <c r="F269" s="64"/>
      <c r="G269" s="64"/>
    </row>
    <row r="270" spans="1:7" x14ac:dyDescent="0.2">
      <c r="A270" s="191"/>
      <c r="B270" s="192"/>
      <c r="C270" s="194"/>
      <c r="D270" s="63"/>
      <c r="E270" s="64"/>
      <c r="F270" s="64"/>
      <c r="G270" s="64"/>
    </row>
    <row r="271" spans="1:7" x14ac:dyDescent="0.2">
      <c r="A271" s="191"/>
      <c r="B271" s="192"/>
      <c r="C271" s="194"/>
      <c r="D271" s="63"/>
      <c r="E271" s="64"/>
      <c r="F271" s="64"/>
      <c r="G271" s="64"/>
    </row>
    <row r="272" spans="1:7" x14ac:dyDescent="0.2">
      <c r="A272" s="191"/>
      <c r="B272" s="192"/>
      <c r="C272" s="194"/>
      <c r="D272" s="63"/>
      <c r="E272" s="64"/>
      <c r="F272" s="64"/>
      <c r="G272" s="64"/>
    </row>
    <row r="273" spans="1:7" x14ac:dyDescent="0.2">
      <c r="A273" s="191"/>
      <c r="B273" s="192"/>
      <c r="C273" s="194"/>
      <c r="D273" s="63"/>
      <c r="E273" s="64"/>
      <c r="F273" s="64"/>
      <c r="G273" s="64"/>
    </row>
    <row r="274" spans="1:7" x14ac:dyDescent="0.2">
      <c r="A274" s="191"/>
      <c r="B274" s="192"/>
      <c r="C274" s="194"/>
      <c r="D274" s="63"/>
      <c r="E274" s="64"/>
      <c r="F274" s="64"/>
      <c r="G274" s="64"/>
    </row>
    <row r="275" spans="1:7" x14ac:dyDescent="0.2">
      <c r="A275" s="191"/>
      <c r="B275" s="192"/>
      <c r="C275" s="194"/>
      <c r="D275" s="63"/>
      <c r="E275" s="64"/>
      <c r="F275" s="64"/>
      <c r="G275" s="64"/>
    </row>
    <row r="276" spans="1:7" x14ac:dyDescent="0.2">
      <c r="A276" s="191"/>
      <c r="B276" s="192"/>
      <c r="C276" s="194"/>
      <c r="D276" s="63"/>
      <c r="E276" s="64"/>
      <c r="F276" s="64"/>
      <c r="G276" s="64"/>
    </row>
    <row r="277" spans="1:7" x14ac:dyDescent="0.2">
      <c r="A277" s="191"/>
      <c r="B277" s="192"/>
      <c r="C277" s="194"/>
      <c r="D277" s="63"/>
      <c r="E277" s="64"/>
      <c r="F277" s="64"/>
      <c r="G277" s="64"/>
    </row>
    <row r="278" spans="1:7" x14ac:dyDescent="0.2">
      <c r="A278" s="191"/>
      <c r="B278" s="192"/>
      <c r="C278" s="194"/>
      <c r="D278" s="63"/>
      <c r="E278" s="64"/>
      <c r="F278" s="64"/>
      <c r="G278" s="64"/>
    </row>
    <row r="279" spans="1:7" x14ac:dyDescent="0.2">
      <c r="A279" s="191"/>
      <c r="B279" s="192"/>
      <c r="C279" s="194"/>
      <c r="D279" s="63"/>
      <c r="E279" s="64"/>
      <c r="F279" s="64"/>
      <c r="G279" s="64"/>
    </row>
    <row r="280" spans="1:7" x14ac:dyDescent="0.2">
      <c r="A280" s="191"/>
      <c r="B280" s="192"/>
      <c r="C280" s="194"/>
      <c r="D280" s="63"/>
      <c r="E280" s="64"/>
      <c r="F280" s="64"/>
      <c r="G280" s="64"/>
    </row>
    <row r="281" spans="1:7" x14ac:dyDescent="0.2">
      <c r="A281" s="191"/>
      <c r="B281" s="192"/>
      <c r="C281" s="194"/>
      <c r="D281" s="63"/>
      <c r="E281" s="64"/>
      <c r="F281" s="64"/>
      <c r="G281" s="64"/>
    </row>
    <row r="282" spans="1:7" x14ac:dyDescent="0.2">
      <c r="A282" s="191"/>
      <c r="B282" s="192"/>
      <c r="C282" s="194"/>
      <c r="D282" s="63"/>
      <c r="E282" s="64"/>
      <c r="F282" s="64"/>
      <c r="G282" s="64"/>
    </row>
    <row r="283" spans="1:7" x14ac:dyDescent="0.2">
      <c r="A283" s="191"/>
      <c r="B283" s="192"/>
      <c r="C283" s="194"/>
      <c r="D283" s="63"/>
      <c r="E283" s="64"/>
      <c r="F283" s="64"/>
      <c r="G283" s="64"/>
    </row>
    <row r="284" spans="1:7" x14ac:dyDescent="0.2">
      <c r="A284" s="191"/>
      <c r="B284" s="192"/>
      <c r="C284" s="194"/>
      <c r="D284" s="63"/>
      <c r="E284" s="64"/>
      <c r="F284" s="64"/>
      <c r="G284" s="64"/>
    </row>
    <row r="285" spans="1:7" x14ac:dyDescent="0.2">
      <c r="A285" s="210"/>
      <c r="B285" s="213"/>
      <c r="C285" s="194"/>
      <c r="D285" s="63"/>
      <c r="E285" s="64"/>
      <c r="F285" s="64"/>
      <c r="G285" s="64"/>
    </row>
    <row r="286" spans="1:7" x14ac:dyDescent="0.2">
      <c r="A286" s="191"/>
      <c r="B286" s="192"/>
      <c r="C286" s="194"/>
      <c r="D286" s="63"/>
      <c r="E286" s="64"/>
      <c r="F286" s="64"/>
      <c r="G286" s="64"/>
    </row>
    <row r="287" spans="1:7" x14ac:dyDescent="0.2">
      <c r="A287" s="191"/>
      <c r="B287" s="192"/>
      <c r="C287" s="194"/>
      <c r="D287" s="63"/>
      <c r="E287" s="64"/>
      <c r="F287" s="64"/>
      <c r="G287" s="64"/>
    </row>
    <row r="288" spans="1:7" x14ac:dyDescent="0.2">
      <c r="A288" s="191"/>
      <c r="B288" s="192"/>
      <c r="C288" s="194"/>
      <c r="D288" s="63"/>
      <c r="E288" s="64"/>
      <c r="F288" s="64"/>
      <c r="G288" s="64"/>
    </row>
    <row r="289" spans="1:7" x14ac:dyDescent="0.2">
      <c r="A289" s="191"/>
      <c r="B289" s="192"/>
      <c r="C289" s="194"/>
      <c r="D289" s="63"/>
      <c r="E289" s="64"/>
      <c r="F289" s="64"/>
      <c r="G289" s="64"/>
    </row>
    <row r="290" spans="1:7" x14ac:dyDescent="0.2">
      <c r="A290" s="210"/>
      <c r="B290" s="213"/>
      <c r="C290" s="194"/>
      <c r="D290" s="63"/>
      <c r="E290" s="64"/>
      <c r="F290" s="64"/>
      <c r="G290" s="64"/>
    </row>
    <row r="291" spans="1:7" x14ac:dyDescent="0.2">
      <c r="A291" s="191"/>
      <c r="B291" s="192"/>
      <c r="C291" s="194"/>
      <c r="D291" s="63"/>
      <c r="E291" s="64"/>
      <c r="F291" s="64"/>
      <c r="G291" s="64"/>
    </row>
    <row r="292" spans="1:7" x14ac:dyDescent="0.2">
      <c r="A292" s="191"/>
      <c r="B292" s="192"/>
      <c r="C292" s="194"/>
      <c r="D292" s="63"/>
      <c r="E292" s="64"/>
      <c r="F292" s="64"/>
      <c r="G292" s="64"/>
    </row>
    <row r="293" spans="1:7" x14ac:dyDescent="0.2">
      <c r="A293" s="191"/>
      <c r="B293" s="192"/>
      <c r="C293" s="194"/>
      <c r="D293" s="63"/>
      <c r="E293" s="64"/>
      <c r="F293" s="64"/>
      <c r="G293" s="64"/>
    </row>
    <row r="294" spans="1:7" x14ac:dyDescent="0.2">
      <c r="A294" s="191"/>
      <c r="B294" s="192"/>
      <c r="C294" s="194"/>
      <c r="D294" s="63"/>
      <c r="E294" s="64"/>
      <c r="F294" s="64"/>
      <c r="G294" s="64"/>
    </row>
    <row r="295" spans="1:7" x14ac:dyDescent="0.2">
      <c r="A295" s="191"/>
      <c r="B295" s="192"/>
      <c r="C295" s="194"/>
      <c r="D295" s="63"/>
      <c r="E295" s="64"/>
      <c r="F295" s="64"/>
      <c r="G295" s="64"/>
    </row>
    <row r="296" spans="1:7" x14ac:dyDescent="0.2">
      <c r="A296" s="191"/>
      <c r="B296" s="192"/>
      <c r="C296" s="194"/>
      <c r="D296" s="63"/>
      <c r="E296" s="64"/>
      <c r="F296" s="64"/>
      <c r="G296" s="64"/>
    </row>
    <row r="297" spans="1:7" x14ac:dyDescent="0.2">
      <c r="A297" s="191"/>
      <c r="B297" s="192"/>
      <c r="C297" s="194"/>
      <c r="D297" s="63"/>
      <c r="E297" s="64"/>
      <c r="F297" s="64"/>
      <c r="G297" s="64"/>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79"/>
  <sheetViews>
    <sheetView zoomScale="80" zoomScaleNormal="80" zoomScaleSheetLayoutView="100" workbookViewId="0">
      <selection activeCell="A5" sqref="A5:G279"/>
    </sheetView>
  </sheetViews>
  <sheetFormatPr defaultColWidth="9.28515625" defaultRowHeight="12.75" customHeight="1" x14ac:dyDescent="0.2"/>
  <cols>
    <col min="1" max="1" width="14.7109375" style="53" customWidth="1"/>
    <col min="2" max="2" width="16.42578125" style="53" customWidth="1"/>
    <col min="3" max="3" width="15.7109375" style="60" bestFit="1" customWidth="1"/>
    <col min="4" max="4" width="23.7109375" style="60" customWidth="1"/>
    <col min="5" max="5" width="14.7109375" style="61" customWidth="1"/>
    <col min="6" max="7" width="14.7109375" style="62" customWidth="1"/>
    <col min="8" max="8" width="14.7109375" style="53" customWidth="1"/>
    <col min="9" max="9" width="15.5703125" style="53" customWidth="1"/>
    <col min="10" max="16384" width="9.28515625" style="53"/>
  </cols>
  <sheetData>
    <row r="1" spans="1:15" ht="66.75" customHeight="1" x14ac:dyDescent="0.2">
      <c r="A1" s="244" t="s">
        <v>134</v>
      </c>
      <c r="B1" s="244"/>
      <c r="C1" s="244"/>
      <c r="D1" s="244"/>
      <c r="E1" s="244"/>
      <c r="F1" s="244"/>
      <c r="G1" s="244"/>
      <c r="H1" s="245"/>
    </row>
    <row r="2" spans="1:15" s="54" customFormat="1" ht="36" customHeight="1" x14ac:dyDescent="0.2">
      <c r="A2" s="239" t="str">
        <f>Overview!B4&amp; " - Effective from "&amp;Overview!D4&amp;" - "&amp;Overview!E4&amp;" Designated EHV export charges"</f>
        <v>Fulcrum Electricity Assets Ltd - GSP_P - Effective from 1 April 2027 - Final  Designated EHV export charges</v>
      </c>
      <c r="B2" s="240"/>
      <c r="C2" s="240"/>
      <c r="D2" s="240"/>
      <c r="E2" s="240"/>
      <c r="F2" s="240"/>
      <c r="G2" s="241"/>
      <c r="H2" s="208"/>
    </row>
    <row r="3" spans="1:15" s="86" customFormat="1" ht="18" x14ac:dyDescent="0.2">
      <c r="A3" s="90"/>
      <c r="B3" s="90"/>
      <c r="C3" s="90"/>
      <c r="D3" s="91"/>
      <c r="E3" s="92"/>
      <c r="F3" s="92"/>
      <c r="G3" s="93"/>
      <c r="H3" s="85"/>
      <c r="I3" s="85"/>
      <c r="J3" s="85"/>
      <c r="K3" s="85"/>
      <c r="L3" s="85"/>
      <c r="M3" s="85"/>
      <c r="N3" s="85"/>
      <c r="O3" s="85"/>
    </row>
    <row r="4" spans="1:15" ht="72" customHeight="1" x14ac:dyDescent="0.2">
      <c r="A4" s="56" t="s">
        <v>121</v>
      </c>
      <c r="B4" s="55" t="s">
        <v>122</v>
      </c>
      <c r="C4" s="57" t="s">
        <v>123</v>
      </c>
      <c r="D4" s="57" t="str">
        <f>'Annex 2 Designated EHV charges'!K9</f>
        <v>Export
Super Red
unit charge
(p/kWh)</v>
      </c>
      <c r="E4" s="57" t="str">
        <f>'Annex 2 Designated EHV charges'!L9</f>
        <v>Export
fixed charge
(p/day)</v>
      </c>
      <c r="F4" s="57" t="str">
        <f>'Annex 2 Designated EHV charges'!M9</f>
        <v>Export
capacity charge
(p/kVA/day)</v>
      </c>
      <c r="G4" s="197" t="str">
        <f>'Annex 2 Designated EHV charges'!N9</f>
        <v>Export
exceeded capacity charge
(p/kVA/day)</v>
      </c>
      <c r="H4" s="196"/>
    </row>
    <row r="5" spans="1:15" ht="12.75" customHeight="1" x14ac:dyDescent="0.2">
      <c r="A5" s="191"/>
      <c r="B5" s="192"/>
      <c r="C5" s="194"/>
      <c r="D5" s="98"/>
      <c r="E5" s="205"/>
      <c r="F5" s="99"/>
      <c r="G5" s="99"/>
    </row>
    <row r="6" spans="1:15" ht="12.75" customHeight="1" x14ac:dyDescent="0.2">
      <c r="A6" s="191"/>
      <c r="B6" s="192"/>
      <c r="C6" s="194"/>
      <c r="D6" s="98"/>
      <c r="E6" s="205"/>
      <c r="F6" s="99"/>
      <c r="G6" s="99"/>
    </row>
    <row r="7" spans="1:15" ht="12.75" customHeight="1" x14ac:dyDescent="0.2">
      <c r="A7" s="191"/>
      <c r="B7" s="192"/>
      <c r="C7" s="194"/>
      <c r="D7" s="98"/>
      <c r="E7" s="205"/>
      <c r="F7" s="99"/>
      <c r="G7" s="99"/>
    </row>
    <row r="8" spans="1:15" ht="12.75" customHeight="1" x14ac:dyDescent="0.2">
      <c r="A8" s="191"/>
      <c r="B8" s="192"/>
      <c r="C8" s="194"/>
      <c r="D8" s="98"/>
      <c r="E8" s="205"/>
      <c r="F8" s="99"/>
      <c r="G8" s="99"/>
    </row>
    <row r="9" spans="1:15" ht="12.75" customHeight="1" x14ac:dyDescent="0.2">
      <c r="A9" s="191"/>
      <c r="B9" s="192"/>
      <c r="C9" s="194"/>
      <c r="D9" s="98"/>
      <c r="E9" s="204"/>
      <c r="F9" s="99"/>
      <c r="G9" s="99"/>
    </row>
    <row r="10" spans="1:15" ht="12.75" customHeight="1" x14ac:dyDescent="0.2">
      <c r="A10" s="191"/>
      <c r="B10" s="192"/>
      <c r="C10" s="194"/>
      <c r="D10" s="98"/>
      <c r="E10" s="205"/>
      <c r="F10" s="99"/>
      <c r="G10" s="99"/>
    </row>
    <row r="11" spans="1:15" ht="12.75" customHeight="1" x14ac:dyDescent="0.2">
      <c r="A11" s="191"/>
      <c r="B11" s="192"/>
      <c r="C11" s="194"/>
      <c r="D11" s="98"/>
      <c r="E11" s="205"/>
      <c r="F11" s="99"/>
      <c r="G11" s="99"/>
    </row>
    <row r="12" spans="1:15" ht="12.75" customHeight="1" x14ac:dyDescent="0.2">
      <c r="A12" s="191"/>
      <c r="B12" s="192"/>
      <c r="C12" s="194"/>
      <c r="D12" s="98"/>
      <c r="E12" s="205"/>
      <c r="F12" s="99"/>
      <c r="G12" s="99"/>
    </row>
    <row r="13" spans="1:15" ht="12.75" customHeight="1" x14ac:dyDescent="0.2">
      <c r="A13" s="191"/>
      <c r="B13" s="192"/>
      <c r="C13" s="194"/>
      <c r="D13" s="98"/>
      <c r="E13" s="205"/>
      <c r="F13" s="99"/>
      <c r="G13" s="99"/>
    </row>
    <row r="14" spans="1:15" ht="12.75" customHeight="1" x14ac:dyDescent="0.2">
      <c r="A14" s="191"/>
      <c r="B14" s="192"/>
      <c r="C14" s="194"/>
      <c r="D14" s="98"/>
      <c r="E14" s="205"/>
      <c r="F14" s="99"/>
      <c r="G14" s="99"/>
    </row>
    <row r="15" spans="1:15" ht="12.75" customHeight="1" x14ac:dyDescent="0.2">
      <c r="A15" s="191"/>
      <c r="B15" s="192"/>
      <c r="C15" s="194"/>
      <c r="D15" s="98"/>
      <c r="E15" s="205"/>
      <c r="F15" s="99"/>
      <c r="G15" s="99"/>
    </row>
    <row r="16" spans="1:15" ht="12.75" customHeight="1" x14ac:dyDescent="0.2">
      <c r="A16" s="191"/>
      <c r="B16" s="192"/>
      <c r="C16" s="194"/>
      <c r="D16" s="98"/>
      <c r="E16" s="205"/>
      <c r="F16" s="99"/>
      <c r="G16" s="99"/>
    </row>
    <row r="17" spans="1:7" ht="12.75" customHeight="1" x14ac:dyDescent="0.2">
      <c r="A17" s="191"/>
      <c r="B17" s="192"/>
      <c r="C17" s="194"/>
      <c r="D17" s="98"/>
      <c r="E17" s="205"/>
      <c r="F17" s="99"/>
      <c r="G17" s="99"/>
    </row>
    <row r="18" spans="1:7" ht="12.75" customHeight="1" x14ac:dyDescent="0.2">
      <c r="A18" s="191"/>
      <c r="B18" s="192"/>
      <c r="C18" s="194"/>
      <c r="D18" s="98"/>
      <c r="E18" s="205"/>
      <c r="F18" s="99"/>
      <c r="G18" s="99"/>
    </row>
    <row r="19" spans="1:7" ht="12.75" customHeight="1" x14ac:dyDescent="0.2">
      <c r="A19" s="191"/>
      <c r="B19" s="192"/>
      <c r="C19" s="194"/>
      <c r="D19" s="98"/>
      <c r="E19" s="205"/>
      <c r="F19" s="99"/>
      <c r="G19" s="99"/>
    </row>
    <row r="20" spans="1:7" ht="12.75" customHeight="1" x14ac:dyDescent="0.2">
      <c r="A20" s="191"/>
      <c r="B20" s="192"/>
      <c r="C20" s="194"/>
      <c r="D20" s="98"/>
      <c r="E20" s="205"/>
      <c r="F20" s="99"/>
      <c r="G20" s="99"/>
    </row>
    <row r="21" spans="1:7" ht="12.75" customHeight="1" x14ac:dyDescent="0.2">
      <c r="A21" s="191"/>
      <c r="B21" s="192"/>
      <c r="C21" s="194"/>
      <c r="D21" s="98"/>
      <c r="E21" s="205"/>
      <c r="F21" s="99"/>
      <c r="G21" s="99"/>
    </row>
    <row r="22" spans="1:7" ht="12.75" customHeight="1" x14ac:dyDescent="0.2">
      <c r="A22" s="191"/>
      <c r="B22" s="192"/>
      <c r="C22" s="194"/>
      <c r="D22" s="98"/>
      <c r="E22" s="205"/>
      <c r="F22" s="99"/>
      <c r="G22" s="99"/>
    </row>
    <row r="23" spans="1:7" ht="12.75" customHeight="1" x14ac:dyDescent="0.2">
      <c r="A23" s="191"/>
      <c r="B23" s="192"/>
      <c r="C23" s="194"/>
      <c r="D23" s="98"/>
      <c r="E23" s="205"/>
      <c r="F23" s="99"/>
      <c r="G23" s="99"/>
    </row>
    <row r="24" spans="1:7" ht="12.75" customHeight="1" x14ac:dyDescent="0.2">
      <c r="A24" s="191"/>
      <c r="B24" s="192"/>
      <c r="C24" s="194"/>
      <c r="D24" s="98"/>
      <c r="E24" s="205"/>
      <c r="F24" s="99"/>
      <c r="G24" s="99"/>
    </row>
    <row r="25" spans="1:7" ht="12.75" customHeight="1" x14ac:dyDescent="0.2">
      <c r="A25" s="191"/>
      <c r="B25" s="192"/>
      <c r="C25" s="194"/>
      <c r="D25" s="98"/>
      <c r="E25" s="205"/>
      <c r="F25" s="99"/>
      <c r="G25" s="99"/>
    </row>
    <row r="26" spans="1:7" ht="12.75" customHeight="1" x14ac:dyDescent="0.2">
      <c r="A26" s="191"/>
      <c r="B26" s="192"/>
      <c r="C26" s="194"/>
      <c r="D26" s="98"/>
      <c r="E26" s="205"/>
      <c r="F26" s="99"/>
      <c r="G26" s="99"/>
    </row>
    <row r="27" spans="1:7" ht="12.75" customHeight="1" x14ac:dyDescent="0.2">
      <c r="A27" s="191"/>
      <c r="B27" s="192"/>
      <c r="C27" s="194"/>
      <c r="D27" s="98"/>
      <c r="E27" s="205"/>
      <c r="F27" s="99"/>
      <c r="G27" s="99"/>
    </row>
    <row r="28" spans="1:7" ht="12.75" customHeight="1" x14ac:dyDescent="0.2">
      <c r="A28" s="191"/>
      <c r="B28" s="192"/>
      <c r="C28" s="194"/>
      <c r="D28" s="98"/>
      <c r="E28" s="205"/>
      <c r="F28" s="99"/>
      <c r="G28" s="99"/>
    </row>
    <row r="29" spans="1:7" ht="12.75" customHeight="1" x14ac:dyDescent="0.2">
      <c r="A29" s="191"/>
      <c r="B29" s="192"/>
      <c r="C29" s="194"/>
      <c r="D29" s="98"/>
      <c r="E29" s="205"/>
      <c r="F29" s="99"/>
      <c r="G29" s="99"/>
    </row>
    <row r="30" spans="1:7" ht="12.75" customHeight="1" x14ac:dyDescent="0.2">
      <c r="A30" s="191"/>
      <c r="B30" s="192"/>
      <c r="C30" s="194"/>
      <c r="D30" s="98"/>
      <c r="E30" s="205"/>
      <c r="F30" s="99"/>
      <c r="G30" s="99"/>
    </row>
    <row r="31" spans="1:7" ht="12.75" customHeight="1" x14ac:dyDescent="0.2">
      <c r="A31" s="191"/>
      <c r="B31" s="192"/>
      <c r="C31" s="194"/>
      <c r="D31" s="98"/>
      <c r="E31" s="205"/>
      <c r="F31" s="99"/>
      <c r="G31" s="99"/>
    </row>
    <row r="32" spans="1:7" ht="12.75" customHeight="1" x14ac:dyDescent="0.2">
      <c r="A32" s="191"/>
      <c r="B32" s="192"/>
      <c r="C32" s="194"/>
      <c r="D32" s="98"/>
      <c r="E32" s="205"/>
      <c r="F32" s="99"/>
      <c r="G32" s="99"/>
    </row>
    <row r="33" spans="1:7" ht="12.75" customHeight="1" x14ac:dyDescent="0.2">
      <c r="A33" s="191"/>
      <c r="B33" s="192"/>
      <c r="C33" s="194"/>
      <c r="D33" s="98"/>
      <c r="E33" s="205"/>
      <c r="F33" s="99"/>
      <c r="G33" s="99"/>
    </row>
    <row r="34" spans="1:7" ht="12.75" customHeight="1" x14ac:dyDescent="0.2">
      <c r="A34" s="191"/>
      <c r="B34" s="192"/>
      <c r="C34" s="194"/>
      <c r="D34" s="98"/>
      <c r="E34" s="205"/>
      <c r="F34" s="99"/>
      <c r="G34" s="99"/>
    </row>
    <row r="35" spans="1:7" ht="12.75" customHeight="1" x14ac:dyDescent="0.2">
      <c r="A35" s="191"/>
      <c r="B35" s="192"/>
      <c r="C35" s="194"/>
      <c r="D35" s="98"/>
      <c r="E35" s="205"/>
      <c r="F35" s="99"/>
      <c r="G35" s="99"/>
    </row>
    <row r="36" spans="1:7" ht="12.75" customHeight="1" x14ac:dyDescent="0.2">
      <c r="A36" s="191"/>
      <c r="B36" s="192"/>
      <c r="C36" s="194"/>
      <c r="D36" s="98"/>
      <c r="E36" s="205"/>
      <c r="F36" s="99"/>
      <c r="G36" s="99"/>
    </row>
    <row r="37" spans="1:7" ht="12.75" customHeight="1" x14ac:dyDescent="0.2">
      <c r="A37" s="191"/>
      <c r="B37" s="192"/>
      <c r="C37" s="194"/>
      <c r="D37" s="98"/>
      <c r="E37" s="205"/>
      <c r="F37" s="99"/>
      <c r="G37" s="99"/>
    </row>
    <row r="38" spans="1:7" ht="12.75" customHeight="1" x14ac:dyDescent="0.2">
      <c r="A38" s="191"/>
      <c r="B38" s="192"/>
      <c r="C38" s="194"/>
      <c r="D38" s="98"/>
      <c r="E38" s="205"/>
      <c r="F38" s="99"/>
      <c r="G38" s="99"/>
    </row>
    <row r="39" spans="1:7" ht="12.75" customHeight="1" x14ac:dyDescent="0.2">
      <c r="A39" s="191"/>
      <c r="B39" s="192"/>
      <c r="C39" s="194"/>
      <c r="D39" s="98"/>
      <c r="E39" s="205"/>
      <c r="F39" s="99"/>
      <c r="G39" s="99"/>
    </row>
    <row r="40" spans="1:7" ht="12.75" customHeight="1" x14ac:dyDescent="0.2">
      <c r="A40" s="191"/>
      <c r="B40" s="192"/>
      <c r="C40" s="194"/>
      <c r="D40" s="98"/>
      <c r="E40" s="205"/>
      <c r="F40" s="99"/>
      <c r="G40" s="99"/>
    </row>
    <row r="41" spans="1:7" ht="12.75" customHeight="1" x14ac:dyDescent="0.2">
      <c r="A41" s="191"/>
      <c r="B41" s="192"/>
      <c r="C41" s="194"/>
      <c r="D41" s="98"/>
      <c r="E41" s="205"/>
      <c r="F41" s="99"/>
      <c r="G41" s="99"/>
    </row>
    <row r="42" spans="1:7" ht="12.75" customHeight="1" x14ac:dyDescent="0.2">
      <c r="A42" s="191"/>
      <c r="B42" s="192"/>
      <c r="C42" s="194"/>
      <c r="D42" s="98"/>
      <c r="E42" s="205"/>
      <c r="F42" s="99"/>
      <c r="G42" s="99"/>
    </row>
    <row r="43" spans="1:7" ht="12.75" customHeight="1" x14ac:dyDescent="0.2">
      <c r="A43" s="191"/>
      <c r="B43" s="192"/>
      <c r="C43" s="194"/>
      <c r="D43" s="98"/>
      <c r="E43" s="205"/>
      <c r="F43" s="99"/>
      <c r="G43" s="99"/>
    </row>
    <row r="44" spans="1:7" ht="12.75" customHeight="1" x14ac:dyDescent="0.2">
      <c r="A44" s="191"/>
      <c r="B44" s="192"/>
      <c r="C44" s="194"/>
      <c r="D44" s="98"/>
      <c r="E44" s="205"/>
      <c r="F44" s="99"/>
      <c r="G44" s="99"/>
    </row>
    <row r="45" spans="1:7" ht="12.75" customHeight="1" x14ac:dyDescent="0.2">
      <c r="A45" s="191"/>
      <c r="B45" s="192"/>
      <c r="C45" s="194"/>
      <c r="D45" s="98"/>
      <c r="E45" s="205"/>
      <c r="F45" s="99"/>
      <c r="G45" s="99"/>
    </row>
    <row r="46" spans="1:7" ht="12.75" customHeight="1" x14ac:dyDescent="0.2">
      <c r="A46" s="191"/>
      <c r="B46" s="192"/>
      <c r="C46" s="194"/>
      <c r="D46" s="98"/>
      <c r="E46" s="205"/>
      <c r="F46" s="99"/>
      <c r="G46" s="99"/>
    </row>
    <row r="47" spans="1:7" ht="12.75" customHeight="1" x14ac:dyDescent="0.2">
      <c r="A47" s="191"/>
      <c r="B47" s="192"/>
      <c r="C47" s="194"/>
      <c r="D47" s="98"/>
      <c r="E47" s="205"/>
      <c r="F47" s="99"/>
      <c r="G47" s="99"/>
    </row>
    <row r="48" spans="1:7" ht="12.75" customHeight="1" x14ac:dyDescent="0.2">
      <c r="A48" s="191"/>
      <c r="B48" s="192"/>
      <c r="C48" s="194"/>
      <c r="D48" s="98"/>
      <c r="E48" s="205"/>
      <c r="F48" s="99"/>
      <c r="G48" s="99"/>
    </row>
    <row r="49" spans="1:7" ht="12.75" customHeight="1" x14ac:dyDescent="0.2">
      <c r="A49" s="191"/>
      <c r="B49" s="192"/>
      <c r="C49" s="194"/>
      <c r="D49" s="98"/>
      <c r="E49" s="205"/>
      <c r="F49" s="99"/>
      <c r="G49" s="99"/>
    </row>
    <row r="50" spans="1:7" ht="12.75" customHeight="1" x14ac:dyDescent="0.2">
      <c r="A50" s="191"/>
      <c r="B50" s="192"/>
      <c r="C50" s="194"/>
      <c r="D50" s="98"/>
      <c r="E50" s="205"/>
      <c r="F50" s="99"/>
      <c r="G50" s="99"/>
    </row>
    <row r="51" spans="1:7" ht="12.75" customHeight="1" x14ac:dyDescent="0.2">
      <c r="A51" s="191"/>
      <c r="B51" s="192"/>
      <c r="C51" s="194"/>
      <c r="D51" s="98"/>
      <c r="E51" s="205"/>
      <c r="F51" s="99"/>
      <c r="G51" s="99"/>
    </row>
    <row r="52" spans="1:7" ht="12.75" customHeight="1" x14ac:dyDescent="0.2">
      <c r="A52" s="191"/>
      <c r="B52" s="192"/>
      <c r="C52" s="194"/>
      <c r="D52" s="98"/>
      <c r="E52" s="205"/>
      <c r="F52" s="99"/>
      <c r="G52" s="99"/>
    </row>
    <row r="53" spans="1:7" ht="12.75" customHeight="1" x14ac:dyDescent="0.2">
      <c r="A53" s="191"/>
      <c r="B53" s="192"/>
      <c r="C53" s="194"/>
      <c r="D53" s="98"/>
      <c r="E53" s="205"/>
      <c r="F53" s="99"/>
      <c r="G53" s="99"/>
    </row>
    <row r="54" spans="1:7" ht="12.75" customHeight="1" x14ac:dyDescent="0.2">
      <c r="A54" s="191"/>
      <c r="B54" s="192"/>
      <c r="C54" s="194"/>
      <c r="D54" s="98"/>
      <c r="E54" s="205"/>
      <c r="F54" s="99"/>
      <c r="G54" s="99"/>
    </row>
    <row r="55" spans="1:7" ht="12.75" customHeight="1" x14ac:dyDescent="0.2">
      <c r="A55" s="191"/>
      <c r="B55" s="192"/>
      <c r="C55" s="194"/>
      <c r="D55" s="98"/>
      <c r="E55" s="205"/>
      <c r="F55" s="99"/>
      <c r="G55" s="99"/>
    </row>
    <row r="56" spans="1:7" ht="12.75" customHeight="1" x14ac:dyDescent="0.2">
      <c r="A56" s="191"/>
      <c r="B56" s="192"/>
      <c r="C56" s="194"/>
      <c r="D56" s="98"/>
      <c r="E56" s="205"/>
      <c r="F56" s="99"/>
      <c r="G56" s="99"/>
    </row>
    <row r="57" spans="1:7" ht="12.75" customHeight="1" x14ac:dyDescent="0.2">
      <c r="A57" s="191"/>
      <c r="B57" s="192"/>
      <c r="C57" s="194"/>
      <c r="D57" s="98"/>
      <c r="E57" s="205"/>
      <c r="F57" s="99"/>
      <c r="G57" s="99"/>
    </row>
    <row r="58" spans="1:7" ht="12.75" customHeight="1" x14ac:dyDescent="0.2">
      <c r="A58" s="191"/>
      <c r="B58" s="192"/>
      <c r="C58" s="194"/>
      <c r="D58" s="98"/>
      <c r="E58" s="205"/>
      <c r="F58" s="99"/>
      <c r="G58" s="99"/>
    </row>
    <row r="59" spans="1:7" ht="12.75" customHeight="1" x14ac:dyDescent="0.2">
      <c r="A59" s="191"/>
      <c r="B59" s="192"/>
      <c r="C59" s="194"/>
      <c r="D59" s="98"/>
      <c r="E59" s="205"/>
      <c r="F59" s="99"/>
      <c r="G59" s="99"/>
    </row>
    <row r="60" spans="1:7" ht="12.75" customHeight="1" x14ac:dyDescent="0.2">
      <c r="A60" s="191"/>
      <c r="B60" s="192"/>
      <c r="C60" s="194"/>
      <c r="D60" s="98"/>
      <c r="E60" s="205"/>
      <c r="F60" s="99"/>
      <c r="G60" s="99"/>
    </row>
    <row r="61" spans="1:7" ht="12.75" customHeight="1" x14ac:dyDescent="0.2">
      <c r="A61" s="191"/>
      <c r="B61" s="192"/>
      <c r="C61" s="194"/>
      <c r="D61" s="98"/>
      <c r="E61" s="205"/>
      <c r="F61" s="99"/>
      <c r="G61" s="99"/>
    </row>
    <row r="62" spans="1:7" ht="12.75" customHeight="1" x14ac:dyDescent="0.2">
      <c r="A62" s="191"/>
      <c r="B62" s="192"/>
      <c r="C62" s="194"/>
      <c r="D62" s="98"/>
      <c r="E62" s="205"/>
      <c r="F62" s="99"/>
      <c r="G62" s="99"/>
    </row>
    <row r="63" spans="1:7" ht="12.75" customHeight="1" x14ac:dyDescent="0.2">
      <c r="A63" s="191"/>
      <c r="B63" s="192"/>
      <c r="C63" s="194"/>
      <c r="D63" s="98"/>
      <c r="E63" s="205"/>
      <c r="F63" s="99"/>
      <c r="G63" s="99"/>
    </row>
    <row r="64" spans="1:7" ht="12.75" customHeight="1" x14ac:dyDescent="0.2">
      <c r="A64" s="191"/>
      <c r="B64" s="192"/>
      <c r="C64" s="194"/>
      <c r="D64" s="98"/>
      <c r="E64" s="205"/>
      <c r="F64" s="99"/>
      <c r="G64" s="99"/>
    </row>
    <row r="65" spans="1:7" ht="12.75" customHeight="1" x14ac:dyDescent="0.2">
      <c r="A65" s="191"/>
      <c r="B65" s="192"/>
      <c r="C65" s="194"/>
      <c r="D65" s="98"/>
      <c r="E65" s="205"/>
      <c r="F65" s="99"/>
      <c r="G65" s="99"/>
    </row>
    <row r="66" spans="1:7" ht="12.75" customHeight="1" x14ac:dyDescent="0.2">
      <c r="A66" s="191"/>
      <c r="B66" s="192"/>
      <c r="C66" s="194"/>
      <c r="D66" s="98"/>
      <c r="E66" s="205"/>
      <c r="F66" s="99"/>
      <c r="G66" s="99"/>
    </row>
    <row r="67" spans="1:7" ht="12.75" customHeight="1" x14ac:dyDescent="0.2">
      <c r="A67" s="191"/>
      <c r="B67" s="192"/>
      <c r="C67" s="194"/>
      <c r="D67" s="98"/>
      <c r="E67" s="205"/>
      <c r="F67" s="99"/>
      <c r="G67" s="99"/>
    </row>
    <row r="68" spans="1:7" ht="12.75" customHeight="1" x14ac:dyDescent="0.2">
      <c r="A68" s="191"/>
      <c r="B68" s="192"/>
      <c r="C68" s="194"/>
      <c r="D68" s="98"/>
      <c r="E68" s="205"/>
      <c r="F68" s="99"/>
      <c r="G68" s="99"/>
    </row>
    <row r="69" spans="1:7" ht="12.75" customHeight="1" x14ac:dyDescent="0.2">
      <c r="A69" s="191"/>
      <c r="B69" s="192"/>
      <c r="C69" s="194"/>
      <c r="D69" s="98"/>
      <c r="E69" s="205"/>
      <c r="F69" s="99"/>
      <c r="G69" s="99"/>
    </row>
    <row r="70" spans="1:7" ht="12.75" customHeight="1" x14ac:dyDescent="0.2">
      <c r="A70" s="191"/>
      <c r="B70" s="192"/>
      <c r="C70" s="194"/>
      <c r="D70" s="98"/>
      <c r="E70" s="205"/>
      <c r="F70" s="99"/>
      <c r="G70" s="99"/>
    </row>
    <row r="71" spans="1:7" ht="12.75" customHeight="1" x14ac:dyDescent="0.2">
      <c r="A71" s="191"/>
      <c r="B71" s="192"/>
      <c r="C71" s="194"/>
      <c r="D71" s="98"/>
      <c r="E71" s="205"/>
      <c r="F71" s="99"/>
      <c r="G71" s="99"/>
    </row>
    <row r="72" spans="1:7" ht="12.75" customHeight="1" x14ac:dyDescent="0.2">
      <c r="A72" s="191"/>
      <c r="B72" s="192"/>
      <c r="C72" s="194"/>
      <c r="D72" s="98"/>
      <c r="E72" s="205"/>
      <c r="F72" s="99"/>
      <c r="G72" s="99"/>
    </row>
    <row r="73" spans="1:7" ht="12.75" customHeight="1" x14ac:dyDescent="0.2">
      <c r="A73" s="191"/>
      <c r="B73" s="192"/>
      <c r="C73" s="194"/>
      <c r="D73" s="98"/>
      <c r="E73" s="205"/>
      <c r="F73" s="99"/>
      <c r="G73" s="99"/>
    </row>
    <row r="74" spans="1:7" ht="12.75" customHeight="1" x14ac:dyDescent="0.2">
      <c r="A74" s="191"/>
      <c r="B74" s="192"/>
      <c r="C74" s="194"/>
      <c r="D74" s="98"/>
      <c r="E74" s="205"/>
      <c r="F74" s="99"/>
      <c r="G74" s="99"/>
    </row>
    <row r="75" spans="1:7" ht="12.75" customHeight="1" x14ac:dyDescent="0.2">
      <c r="A75" s="191"/>
      <c r="B75" s="192"/>
      <c r="C75" s="194"/>
      <c r="D75" s="98"/>
      <c r="E75" s="205"/>
      <c r="F75" s="99"/>
      <c r="G75" s="99"/>
    </row>
    <row r="76" spans="1:7" ht="12.75" customHeight="1" x14ac:dyDescent="0.2">
      <c r="A76" s="191"/>
      <c r="B76" s="192"/>
      <c r="C76" s="194"/>
      <c r="D76" s="98"/>
      <c r="E76" s="205"/>
      <c r="F76" s="99"/>
      <c r="G76" s="99"/>
    </row>
    <row r="77" spans="1:7" ht="12.75" customHeight="1" x14ac:dyDescent="0.2">
      <c r="A77" s="191"/>
      <c r="B77" s="192"/>
      <c r="C77" s="194"/>
      <c r="D77" s="98"/>
      <c r="E77" s="205"/>
      <c r="F77" s="99"/>
      <c r="G77" s="99"/>
    </row>
    <row r="78" spans="1:7" ht="12.75" customHeight="1" x14ac:dyDescent="0.2">
      <c r="A78" s="191"/>
      <c r="B78" s="192"/>
      <c r="C78" s="194"/>
      <c r="D78" s="98"/>
      <c r="E78" s="205"/>
      <c r="F78" s="99"/>
      <c r="G78" s="99"/>
    </row>
    <row r="79" spans="1:7" ht="12.75" customHeight="1" x14ac:dyDescent="0.2">
      <c r="A79" s="191"/>
      <c r="B79" s="192"/>
      <c r="C79" s="194"/>
      <c r="D79" s="98"/>
      <c r="E79" s="205"/>
      <c r="F79" s="99"/>
      <c r="G79" s="99"/>
    </row>
    <row r="80" spans="1:7" ht="12.75" customHeight="1" x14ac:dyDescent="0.2">
      <c r="A80" s="191"/>
      <c r="B80" s="192"/>
      <c r="C80" s="194"/>
      <c r="D80" s="98"/>
      <c r="E80" s="205"/>
      <c r="F80" s="99"/>
      <c r="G80" s="99"/>
    </row>
    <row r="81" spans="1:7" ht="12.75" customHeight="1" x14ac:dyDescent="0.2">
      <c r="A81" s="191"/>
      <c r="B81" s="192"/>
      <c r="C81" s="194"/>
      <c r="D81" s="98"/>
      <c r="E81" s="205"/>
      <c r="F81" s="99"/>
      <c r="G81" s="99"/>
    </row>
    <row r="82" spans="1:7" ht="29.25" customHeight="1" x14ac:dyDescent="0.2">
      <c r="A82" s="191"/>
      <c r="B82" s="192"/>
      <c r="C82" s="194"/>
      <c r="D82" s="98"/>
      <c r="E82" s="205"/>
      <c r="F82" s="99"/>
      <c r="G82" s="99"/>
    </row>
    <row r="83" spans="1:7" ht="12.75" customHeight="1" x14ac:dyDescent="0.2">
      <c r="A83" s="191"/>
      <c r="B83" s="192"/>
      <c r="C83" s="194"/>
      <c r="D83" s="98"/>
      <c r="E83" s="205"/>
      <c r="F83" s="99"/>
      <c r="G83" s="99"/>
    </row>
    <row r="84" spans="1:7" ht="12.75" customHeight="1" x14ac:dyDescent="0.2">
      <c r="A84" s="191"/>
      <c r="B84" s="192"/>
      <c r="C84" s="194"/>
      <c r="D84" s="98"/>
      <c r="E84" s="205"/>
      <c r="F84" s="99"/>
      <c r="G84" s="99"/>
    </row>
    <row r="85" spans="1:7" ht="12.75" customHeight="1" x14ac:dyDescent="0.2">
      <c r="A85" s="191"/>
      <c r="B85" s="192"/>
      <c r="C85" s="194"/>
      <c r="D85" s="98"/>
      <c r="E85" s="205"/>
      <c r="F85" s="99"/>
      <c r="G85" s="99"/>
    </row>
    <row r="86" spans="1:7" ht="12.75" customHeight="1" x14ac:dyDescent="0.2">
      <c r="A86" s="191"/>
      <c r="B86" s="192"/>
      <c r="C86" s="194"/>
      <c r="D86" s="98"/>
      <c r="E86" s="205"/>
      <c r="F86" s="99"/>
      <c r="G86" s="99"/>
    </row>
    <row r="87" spans="1:7" ht="12.75" customHeight="1" x14ac:dyDescent="0.2">
      <c r="A87" s="191"/>
      <c r="B87" s="192"/>
      <c r="C87" s="194"/>
      <c r="D87" s="98"/>
      <c r="E87" s="205"/>
      <c r="F87" s="99"/>
      <c r="G87" s="99"/>
    </row>
    <row r="88" spans="1:7" ht="12.75" customHeight="1" x14ac:dyDescent="0.2">
      <c r="A88" s="191"/>
      <c r="B88" s="192"/>
      <c r="C88" s="194"/>
      <c r="D88" s="98"/>
      <c r="E88" s="205"/>
      <c r="F88" s="99"/>
      <c r="G88" s="99"/>
    </row>
    <row r="89" spans="1:7" ht="12.75" customHeight="1" x14ac:dyDescent="0.2">
      <c r="A89" s="191"/>
      <c r="B89" s="192"/>
      <c r="C89" s="194"/>
      <c r="D89" s="98"/>
      <c r="E89" s="205"/>
      <c r="F89" s="99"/>
      <c r="G89" s="99"/>
    </row>
    <row r="90" spans="1:7" ht="12.75" customHeight="1" x14ac:dyDescent="0.2">
      <c r="A90" s="191"/>
      <c r="B90" s="192"/>
      <c r="C90" s="194"/>
      <c r="D90" s="98"/>
      <c r="E90" s="205"/>
      <c r="F90" s="99"/>
      <c r="G90" s="99"/>
    </row>
    <row r="91" spans="1:7" ht="12.75" customHeight="1" x14ac:dyDescent="0.2">
      <c r="A91" s="191"/>
      <c r="B91" s="192"/>
      <c r="C91" s="194"/>
      <c r="D91" s="98"/>
      <c r="E91" s="205"/>
      <c r="F91" s="99"/>
      <c r="G91" s="99"/>
    </row>
    <row r="92" spans="1:7" ht="12.75" customHeight="1" x14ac:dyDescent="0.2">
      <c r="A92" s="191"/>
      <c r="B92" s="192"/>
      <c r="C92" s="194"/>
      <c r="D92" s="98"/>
      <c r="E92" s="205"/>
      <c r="F92" s="99"/>
      <c r="G92" s="99"/>
    </row>
    <row r="93" spans="1:7" ht="12.75" customHeight="1" x14ac:dyDescent="0.2">
      <c r="A93" s="191"/>
      <c r="B93" s="192"/>
      <c r="C93" s="194"/>
      <c r="D93" s="98"/>
      <c r="E93" s="205"/>
      <c r="F93" s="99"/>
      <c r="G93" s="99"/>
    </row>
    <row r="94" spans="1:7" ht="12.75" customHeight="1" x14ac:dyDescent="0.2">
      <c r="A94" s="191"/>
      <c r="B94" s="192"/>
      <c r="C94" s="194"/>
      <c r="D94" s="98"/>
      <c r="E94" s="205"/>
      <c r="F94" s="99"/>
      <c r="G94" s="99"/>
    </row>
    <row r="95" spans="1:7" ht="12.75" customHeight="1" x14ac:dyDescent="0.2">
      <c r="A95" s="191"/>
      <c r="B95" s="192"/>
      <c r="C95" s="194"/>
      <c r="D95" s="98"/>
      <c r="E95" s="205"/>
      <c r="F95" s="99"/>
      <c r="G95" s="99"/>
    </row>
    <row r="96" spans="1:7" ht="12.75" customHeight="1" x14ac:dyDescent="0.2">
      <c r="A96" s="191"/>
      <c r="B96" s="192"/>
      <c r="C96" s="194"/>
      <c r="D96" s="98"/>
      <c r="E96" s="205"/>
      <c r="F96" s="99"/>
      <c r="G96" s="99"/>
    </row>
    <row r="97" spans="1:7" ht="12.75" customHeight="1" x14ac:dyDescent="0.2">
      <c r="A97" s="191"/>
      <c r="B97" s="192"/>
      <c r="C97" s="194"/>
      <c r="D97" s="98"/>
      <c r="E97" s="205"/>
      <c r="F97" s="99"/>
      <c r="G97" s="99"/>
    </row>
    <row r="98" spans="1:7" ht="12.75" customHeight="1" x14ac:dyDescent="0.2">
      <c r="A98" s="191"/>
      <c r="B98" s="192"/>
      <c r="C98" s="194"/>
      <c r="D98" s="98"/>
      <c r="E98" s="205"/>
      <c r="F98" s="99"/>
      <c r="G98" s="99"/>
    </row>
    <row r="99" spans="1:7" ht="12.75" customHeight="1" x14ac:dyDescent="0.2">
      <c r="A99" s="191"/>
      <c r="B99" s="192"/>
      <c r="C99" s="194"/>
      <c r="D99" s="98"/>
      <c r="E99" s="205"/>
      <c r="F99" s="99"/>
      <c r="G99" s="99"/>
    </row>
    <row r="100" spans="1:7" ht="12.75" customHeight="1" x14ac:dyDescent="0.2">
      <c r="A100" s="191"/>
      <c r="B100" s="192"/>
      <c r="C100" s="194"/>
      <c r="D100" s="98"/>
      <c r="E100" s="205"/>
      <c r="F100" s="99"/>
      <c r="G100" s="99"/>
    </row>
    <row r="101" spans="1:7" ht="12.75" customHeight="1" x14ac:dyDescent="0.2">
      <c r="A101" s="191"/>
      <c r="B101" s="192"/>
      <c r="C101" s="194"/>
      <c r="D101" s="98"/>
      <c r="E101" s="205"/>
      <c r="F101" s="99"/>
      <c r="G101" s="99"/>
    </row>
    <row r="102" spans="1:7" ht="12.75" customHeight="1" x14ac:dyDescent="0.2">
      <c r="A102" s="191"/>
      <c r="B102" s="192"/>
      <c r="C102" s="194"/>
      <c r="D102" s="98"/>
      <c r="E102" s="205"/>
      <c r="F102" s="99"/>
      <c r="G102" s="99"/>
    </row>
    <row r="103" spans="1:7" ht="12.75" customHeight="1" x14ac:dyDescent="0.2">
      <c r="A103" s="191"/>
      <c r="B103" s="192"/>
      <c r="C103" s="194"/>
      <c r="D103" s="98"/>
      <c r="E103" s="205"/>
      <c r="F103" s="99"/>
      <c r="G103" s="99"/>
    </row>
    <row r="104" spans="1:7" ht="12.75" customHeight="1" x14ac:dyDescent="0.2">
      <c r="A104" s="191"/>
      <c r="B104" s="192"/>
      <c r="C104" s="194"/>
      <c r="D104" s="98"/>
      <c r="E104" s="205"/>
      <c r="F104" s="99"/>
      <c r="G104" s="99"/>
    </row>
    <row r="105" spans="1:7" ht="12.75" customHeight="1" x14ac:dyDescent="0.2">
      <c r="A105" s="191"/>
      <c r="B105" s="192"/>
      <c r="C105" s="194"/>
      <c r="D105" s="98"/>
      <c r="E105" s="205"/>
      <c r="F105" s="99"/>
      <c r="G105" s="99"/>
    </row>
    <row r="106" spans="1:7" ht="12.75" customHeight="1" x14ac:dyDescent="0.2">
      <c r="A106" s="191"/>
      <c r="B106" s="192"/>
      <c r="C106" s="194"/>
      <c r="D106" s="98"/>
      <c r="E106" s="205"/>
      <c r="F106" s="99"/>
      <c r="G106" s="99"/>
    </row>
    <row r="107" spans="1:7" ht="12.75" customHeight="1" x14ac:dyDescent="0.2">
      <c r="A107" s="191"/>
      <c r="B107" s="192"/>
      <c r="C107" s="194"/>
      <c r="D107" s="98"/>
      <c r="E107" s="205"/>
      <c r="F107" s="99"/>
      <c r="G107" s="99"/>
    </row>
    <row r="108" spans="1:7" ht="12.75" customHeight="1" x14ac:dyDescent="0.2">
      <c r="A108" s="191"/>
      <c r="B108" s="192"/>
      <c r="C108" s="194"/>
      <c r="D108" s="98"/>
      <c r="E108" s="205"/>
      <c r="F108" s="99"/>
      <c r="G108" s="99"/>
    </row>
    <row r="109" spans="1:7" ht="12.75" customHeight="1" x14ac:dyDescent="0.2">
      <c r="A109" s="191"/>
      <c r="B109" s="192"/>
      <c r="C109" s="194"/>
      <c r="D109" s="98"/>
      <c r="E109" s="205"/>
      <c r="F109" s="99"/>
      <c r="G109" s="99"/>
    </row>
    <row r="110" spans="1:7" ht="12.75" customHeight="1" x14ac:dyDescent="0.2">
      <c r="A110" s="191"/>
      <c r="B110" s="192"/>
      <c r="C110" s="194"/>
      <c r="D110" s="98"/>
      <c r="E110" s="205"/>
      <c r="F110" s="99"/>
      <c r="G110" s="99"/>
    </row>
    <row r="111" spans="1:7" ht="12.75" customHeight="1" x14ac:dyDescent="0.2">
      <c r="A111" s="191"/>
      <c r="B111" s="192"/>
      <c r="C111" s="194"/>
      <c r="D111" s="98"/>
      <c r="E111" s="205"/>
      <c r="F111" s="99"/>
      <c r="G111" s="99"/>
    </row>
    <row r="112" spans="1:7" ht="12.75" customHeight="1" x14ac:dyDescent="0.2">
      <c r="A112" s="191"/>
      <c r="B112" s="192"/>
      <c r="C112" s="194"/>
      <c r="D112" s="98"/>
      <c r="E112" s="205"/>
      <c r="F112" s="99"/>
      <c r="G112" s="99"/>
    </row>
    <row r="113" spans="1:7" ht="12.75" customHeight="1" x14ac:dyDescent="0.2">
      <c r="A113" s="191"/>
      <c r="B113" s="192"/>
      <c r="C113" s="194"/>
      <c r="D113" s="98"/>
      <c r="E113" s="205"/>
      <c r="F113" s="99"/>
      <c r="G113" s="99"/>
    </row>
    <row r="114" spans="1:7" ht="12.75" customHeight="1" x14ac:dyDescent="0.2">
      <c r="A114" s="191"/>
      <c r="B114" s="192"/>
      <c r="C114" s="194"/>
      <c r="D114" s="98"/>
      <c r="E114" s="205"/>
      <c r="F114" s="99"/>
      <c r="G114" s="99"/>
    </row>
    <row r="115" spans="1:7" ht="12.75" customHeight="1" x14ac:dyDescent="0.2">
      <c r="A115" s="191"/>
      <c r="B115" s="192"/>
      <c r="C115" s="194"/>
      <c r="D115" s="98"/>
      <c r="E115" s="205"/>
      <c r="F115" s="99"/>
      <c r="G115" s="99"/>
    </row>
    <row r="116" spans="1:7" ht="12.75" customHeight="1" x14ac:dyDescent="0.2">
      <c r="A116" s="191"/>
      <c r="B116" s="192"/>
      <c r="C116" s="194"/>
      <c r="D116" s="98"/>
      <c r="E116" s="205"/>
      <c r="F116" s="99"/>
      <c r="G116" s="99"/>
    </row>
    <row r="117" spans="1:7" ht="12.75" customHeight="1" x14ac:dyDescent="0.2">
      <c r="A117" s="191"/>
      <c r="B117" s="192"/>
      <c r="C117" s="194"/>
      <c r="D117" s="98"/>
      <c r="E117" s="205"/>
      <c r="F117" s="99"/>
      <c r="G117" s="99"/>
    </row>
    <row r="118" spans="1:7" ht="12.75" customHeight="1" x14ac:dyDescent="0.2">
      <c r="A118" s="191"/>
      <c r="B118" s="192"/>
      <c r="C118" s="194"/>
      <c r="D118" s="98"/>
      <c r="E118" s="205"/>
      <c r="F118" s="99"/>
      <c r="G118" s="99"/>
    </row>
    <row r="119" spans="1:7" ht="12.75" customHeight="1" x14ac:dyDescent="0.2">
      <c r="A119" s="191"/>
      <c r="B119" s="192"/>
      <c r="C119" s="194"/>
      <c r="D119" s="98"/>
      <c r="E119" s="205"/>
      <c r="F119" s="99"/>
      <c r="G119" s="99"/>
    </row>
    <row r="120" spans="1:7" ht="12.75" customHeight="1" x14ac:dyDescent="0.2">
      <c r="A120" s="191"/>
      <c r="B120" s="192"/>
      <c r="C120" s="194"/>
      <c r="D120" s="98"/>
      <c r="E120" s="205"/>
      <c r="F120" s="99"/>
      <c r="G120" s="99"/>
    </row>
    <row r="121" spans="1:7" ht="12.75" customHeight="1" x14ac:dyDescent="0.2">
      <c r="A121" s="191"/>
      <c r="B121" s="192"/>
      <c r="C121" s="194"/>
      <c r="D121" s="98"/>
      <c r="E121" s="205"/>
      <c r="F121" s="99"/>
      <c r="G121" s="99"/>
    </row>
    <row r="122" spans="1:7" ht="12.75" customHeight="1" x14ac:dyDescent="0.2">
      <c r="A122" s="191"/>
      <c r="B122" s="192"/>
      <c r="C122" s="194"/>
      <c r="D122" s="98"/>
      <c r="E122" s="205"/>
      <c r="F122" s="99"/>
      <c r="G122" s="99"/>
    </row>
    <row r="123" spans="1:7" ht="12.75" customHeight="1" x14ac:dyDescent="0.2">
      <c r="A123" s="191"/>
      <c r="B123" s="192"/>
      <c r="C123" s="194"/>
      <c r="D123" s="98"/>
      <c r="E123" s="205"/>
      <c r="F123" s="99"/>
      <c r="G123" s="99"/>
    </row>
    <row r="124" spans="1:7" ht="12.75" customHeight="1" x14ac:dyDescent="0.2">
      <c r="A124" s="191"/>
      <c r="B124" s="192"/>
      <c r="C124" s="194"/>
      <c r="D124" s="98"/>
      <c r="E124" s="205"/>
      <c r="F124" s="99"/>
      <c r="G124" s="99"/>
    </row>
    <row r="125" spans="1:7" ht="12.75" customHeight="1" x14ac:dyDescent="0.2">
      <c r="A125" s="191"/>
      <c r="B125" s="192"/>
      <c r="C125" s="194"/>
      <c r="D125" s="98"/>
      <c r="E125" s="205"/>
      <c r="F125" s="99"/>
      <c r="G125" s="99"/>
    </row>
    <row r="126" spans="1:7" ht="12.75" customHeight="1" x14ac:dyDescent="0.2">
      <c r="A126" s="191"/>
      <c r="B126" s="192"/>
      <c r="C126" s="194"/>
      <c r="D126" s="98"/>
      <c r="E126" s="205"/>
      <c r="F126" s="99"/>
      <c r="G126" s="99"/>
    </row>
    <row r="127" spans="1:7" ht="12.75" customHeight="1" x14ac:dyDescent="0.2">
      <c r="A127" s="191"/>
      <c r="B127" s="192"/>
      <c r="C127" s="194"/>
      <c r="D127" s="98"/>
      <c r="E127" s="205"/>
      <c r="F127" s="99"/>
      <c r="G127" s="99"/>
    </row>
    <row r="128" spans="1:7" ht="12.75" customHeight="1" x14ac:dyDescent="0.2">
      <c r="A128" s="191"/>
      <c r="B128" s="192"/>
      <c r="C128" s="194"/>
      <c r="D128" s="98"/>
      <c r="E128" s="205"/>
      <c r="F128" s="99"/>
      <c r="G128" s="99"/>
    </row>
    <row r="129" spans="1:7" ht="12.75" customHeight="1" x14ac:dyDescent="0.2">
      <c r="A129" s="191"/>
      <c r="B129" s="192"/>
      <c r="C129" s="194"/>
      <c r="D129" s="98"/>
      <c r="E129" s="205"/>
      <c r="F129" s="99"/>
      <c r="G129" s="99"/>
    </row>
    <row r="130" spans="1:7" ht="12.75" customHeight="1" x14ac:dyDescent="0.2">
      <c r="A130" s="191"/>
      <c r="B130" s="192"/>
      <c r="C130" s="194"/>
      <c r="D130" s="98"/>
      <c r="E130" s="205"/>
      <c r="F130" s="99"/>
      <c r="G130" s="99"/>
    </row>
    <row r="131" spans="1:7" ht="12.75" customHeight="1" x14ac:dyDescent="0.2">
      <c r="A131" s="191"/>
      <c r="B131" s="192"/>
      <c r="C131" s="194"/>
      <c r="D131" s="98"/>
      <c r="E131" s="205"/>
      <c r="F131" s="99"/>
      <c r="G131" s="99"/>
    </row>
    <row r="132" spans="1:7" x14ac:dyDescent="0.2">
      <c r="A132" s="191"/>
      <c r="B132" s="192"/>
      <c r="C132" s="194"/>
      <c r="D132" s="98"/>
      <c r="E132" s="205"/>
      <c r="F132" s="99"/>
      <c r="G132" s="99"/>
    </row>
    <row r="133" spans="1:7" x14ac:dyDescent="0.2">
      <c r="A133" s="191"/>
      <c r="B133" s="192"/>
      <c r="C133" s="194"/>
      <c r="D133" s="98"/>
      <c r="E133" s="205"/>
      <c r="F133" s="99"/>
      <c r="G133" s="99"/>
    </row>
    <row r="134" spans="1:7" x14ac:dyDescent="0.2">
      <c r="A134" s="191"/>
      <c r="B134" s="192"/>
      <c r="C134" s="194"/>
      <c r="D134" s="98"/>
      <c r="E134" s="205"/>
      <c r="F134" s="99"/>
      <c r="G134" s="99"/>
    </row>
    <row r="135" spans="1:7" x14ac:dyDescent="0.2">
      <c r="A135" s="191"/>
      <c r="B135" s="192"/>
      <c r="C135" s="194"/>
      <c r="D135" s="98"/>
      <c r="E135" s="205"/>
      <c r="F135" s="99"/>
      <c r="G135" s="99"/>
    </row>
    <row r="136" spans="1:7" x14ac:dyDescent="0.2">
      <c r="A136" s="191"/>
      <c r="B136" s="192"/>
      <c r="C136" s="194"/>
      <c r="D136" s="98"/>
      <c r="E136" s="205"/>
      <c r="F136" s="99"/>
      <c r="G136" s="99"/>
    </row>
    <row r="137" spans="1:7" x14ac:dyDescent="0.2">
      <c r="A137" s="191"/>
      <c r="B137" s="192"/>
      <c r="C137" s="194"/>
      <c r="D137" s="98"/>
      <c r="E137" s="205"/>
      <c r="F137" s="99"/>
      <c r="G137" s="99"/>
    </row>
    <row r="138" spans="1:7" x14ac:dyDescent="0.2">
      <c r="A138" s="191"/>
      <c r="B138" s="192"/>
      <c r="C138" s="194"/>
      <c r="D138" s="98"/>
      <c r="E138" s="205"/>
      <c r="F138" s="99"/>
      <c r="G138" s="99"/>
    </row>
    <row r="139" spans="1:7" x14ac:dyDescent="0.2">
      <c r="A139" s="191"/>
      <c r="B139" s="192"/>
      <c r="C139" s="194"/>
      <c r="D139" s="98"/>
      <c r="E139" s="205"/>
      <c r="F139" s="99"/>
      <c r="G139" s="99"/>
    </row>
    <row r="140" spans="1:7" x14ac:dyDescent="0.2">
      <c r="A140" s="191"/>
      <c r="B140" s="192"/>
      <c r="C140" s="194"/>
      <c r="D140" s="98"/>
      <c r="E140" s="205"/>
      <c r="F140" s="99"/>
      <c r="G140" s="99"/>
    </row>
    <row r="141" spans="1:7" x14ac:dyDescent="0.2">
      <c r="A141" s="191"/>
      <c r="B141" s="192"/>
      <c r="C141" s="194"/>
      <c r="D141" s="98"/>
      <c r="E141" s="205"/>
      <c r="F141" s="99"/>
      <c r="G141" s="99"/>
    </row>
    <row r="142" spans="1:7" x14ac:dyDescent="0.2">
      <c r="A142" s="191"/>
      <c r="B142" s="192"/>
      <c r="C142" s="194"/>
      <c r="D142" s="98"/>
      <c r="E142" s="205"/>
      <c r="F142" s="99"/>
      <c r="G142" s="99"/>
    </row>
    <row r="143" spans="1:7" x14ac:dyDescent="0.2">
      <c r="A143" s="191"/>
      <c r="B143" s="192"/>
      <c r="C143" s="194"/>
      <c r="D143" s="98"/>
      <c r="E143" s="205"/>
      <c r="F143" s="99"/>
      <c r="G143" s="99"/>
    </row>
    <row r="144" spans="1:7" x14ac:dyDescent="0.2">
      <c r="A144" s="191"/>
      <c r="B144" s="192"/>
      <c r="C144" s="194"/>
      <c r="D144" s="98"/>
      <c r="E144" s="205"/>
      <c r="F144" s="99"/>
      <c r="G144" s="99"/>
    </row>
    <row r="145" spans="1:7" x14ac:dyDescent="0.2">
      <c r="A145" s="191"/>
      <c r="B145" s="192"/>
      <c r="C145" s="194"/>
      <c r="D145" s="98"/>
      <c r="E145" s="205"/>
      <c r="F145" s="99"/>
      <c r="G145" s="99"/>
    </row>
    <row r="146" spans="1:7" x14ac:dyDescent="0.2">
      <c r="A146" s="191"/>
      <c r="B146" s="192"/>
      <c r="C146" s="194"/>
      <c r="D146" s="98"/>
      <c r="E146" s="205"/>
      <c r="F146" s="99"/>
      <c r="G146" s="99"/>
    </row>
    <row r="147" spans="1:7" x14ac:dyDescent="0.2">
      <c r="A147" s="191"/>
      <c r="B147" s="192"/>
      <c r="C147" s="194"/>
      <c r="D147" s="98"/>
      <c r="E147" s="205"/>
      <c r="F147" s="99"/>
      <c r="G147" s="99"/>
    </row>
    <row r="148" spans="1:7" x14ac:dyDescent="0.2">
      <c r="A148" s="191"/>
      <c r="B148" s="192"/>
      <c r="C148" s="194"/>
      <c r="D148" s="98"/>
      <c r="E148" s="205"/>
      <c r="F148" s="99"/>
      <c r="G148" s="99"/>
    </row>
    <row r="149" spans="1:7" x14ac:dyDescent="0.2">
      <c r="A149" s="191"/>
      <c r="B149" s="192"/>
      <c r="C149" s="194"/>
      <c r="D149" s="98"/>
      <c r="E149" s="205"/>
      <c r="F149" s="99"/>
      <c r="G149" s="99"/>
    </row>
    <row r="150" spans="1:7" x14ac:dyDescent="0.2">
      <c r="A150" s="191"/>
      <c r="B150" s="192"/>
      <c r="C150" s="194"/>
      <c r="D150" s="98"/>
      <c r="E150" s="205"/>
      <c r="F150" s="99"/>
      <c r="G150" s="99"/>
    </row>
    <row r="151" spans="1:7" x14ac:dyDescent="0.2">
      <c r="A151" s="191"/>
      <c r="B151" s="192"/>
      <c r="C151" s="194"/>
      <c r="D151" s="98"/>
      <c r="E151" s="205"/>
      <c r="F151" s="99"/>
      <c r="G151" s="99"/>
    </row>
    <row r="152" spans="1:7" x14ac:dyDescent="0.2">
      <c r="A152" s="191"/>
      <c r="B152" s="192"/>
      <c r="C152" s="194"/>
      <c r="D152" s="98"/>
      <c r="E152" s="205"/>
      <c r="F152" s="99"/>
      <c r="G152" s="99"/>
    </row>
    <row r="153" spans="1:7" x14ac:dyDescent="0.2">
      <c r="A153" s="191"/>
      <c r="B153" s="192"/>
      <c r="C153" s="194"/>
      <c r="D153" s="98"/>
      <c r="E153" s="205"/>
      <c r="F153" s="99"/>
      <c r="G153" s="99"/>
    </row>
    <row r="154" spans="1:7" x14ac:dyDescent="0.2">
      <c r="A154" s="191"/>
      <c r="B154" s="192"/>
      <c r="C154" s="194"/>
      <c r="D154" s="98"/>
      <c r="E154" s="205"/>
      <c r="F154" s="99"/>
      <c r="G154" s="99"/>
    </row>
    <row r="155" spans="1:7" x14ac:dyDescent="0.2">
      <c r="A155" s="191"/>
      <c r="B155" s="192"/>
      <c r="C155" s="194"/>
      <c r="D155" s="98"/>
      <c r="E155" s="205"/>
      <c r="F155" s="99"/>
      <c r="G155" s="99"/>
    </row>
    <row r="156" spans="1:7" x14ac:dyDescent="0.2">
      <c r="A156" s="191"/>
      <c r="B156" s="192"/>
      <c r="C156" s="194"/>
      <c r="D156" s="98"/>
      <c r="E156" s="205"/>
      <c r="F156" s="99"/>
      <c r="G156" s="99"/>
    </row>
    <row r="157" spans="1:7" x14ac:dyDescent="0.2">
      <c r="A157" s="191"/>
      <c r="B157" s="192"/>
      <c r="C157" s="194"/>
      <c r="D157" s="98"/>
      <c r="E157" s="205"/>
      <c r="F157" s="99"/>
      <c r="G157" s="99"/>
    </row>
    <row r="158" spans="1:7" x14ac:dyDescent="0.2">
      <c r="A158" s="191"/>
      <c r="B158" s="192"/>
      <c r="C158" s="194"/>
      <c r="D158" s="98"/>
      <c r="E158" s="205"/>
      <c r="F158" s="99"/>
      <c r="G158" s="99"/>
    </row>
    <row r="159" spans="1:7" x14ac:dyDescent="0.2">
      <c r="A159" s="191"/>
      <c r="B159" s="192"/>
      <c r="C159" s="194"/>
      <c r="D159" s="98"/>
      <c r="E159" s="205"/>
      <c r="F159" s="99"/>
      <c r="G159" s="99"/>
    </row>
    <row r="160" spans="1:7" x14ac:dyDescent="0.2">
      <c r="A160" s="191"/>
      <c r="B160" s="192"/>
      <c r="C160" s="194"/>
      <c r="D160" s="98"/>
      <c r="E160" s="205"/>
      <c r="F160" s="99"/>
      <c r="G160" s="99"/>
    </row>
    <row r="161" spans="1:7" x14ac:dyDescent="0.2">
      <c r="A161" s="191"/>
      <c r="B161" s="192"/>
      <c r="C161" s="194"/>
      <c r="D161" s="98"/>
      <c r="E161" s="205"/>
      <c r="F161" s="99"/>
      <c r="G161" s="99"/>
    </row>
    <row r="162" spans="1:7" x14ac:dyDescent="0.2">
      <c r="A162" s="191"/>
      <c r="B162" s="192"/>
      <c r="C162" s="194"/>
      <c r="D162" s="98"/>
      <c r="E162" s="205"/>
      <c r="F162" s="99"/>
      <c r="G162" s="99"/>
    </row>
    <row r="163" spans="1:7" x14ac:dyDescent="0.2">
      <c r="A163" s="191"/>
      <c r="B163" s="192"/>
      <c r="C163" s="194"/>
      <c r="D163" s="98"/>
      <c r="E163" s="205"/>
      <c r="F163" s="99"/>
      <c r="G163" s="99"/>
    </row>
    <row r="164" spans="1:7" x14ac:dyDescent="0.2">
      <c r="A164" s="191"/>
      <c r="B164" s="192"/>
      <c r="C164" s="194"/>
      <c r="D164" s="98"/>
      <c r="E164" s="205"/>
      <c r="F164" s="99"/>
      <c r="G164" s="99"/>
    </row>
    <row r="165" spans="1:7" x14ac:dyDescent="0.2">
      <c r="A165" s="191"/>
      <c r="B165" s="192"/>
      <c r="C165" s="194"/>
      <c r="D165" s="98"/>
      <c r="E165" s="205"/>
      <c r="F165" s="99"/>
      <c r="G165" s="99"/>
    </row>
    <row r="166" spans="1:7" x14ac:dyDescent="0.2">
      <c r="A166" s="191"/>
      <c r="B166" s="192"/>
      <c r="C166" s="194"/>
      <c r="D166" s="98"/>
      <c r="E166" s="205"/>
      <c r="F166" s="99"/>
      <c r="G166" s="99"/>
    </row>
    <row r="167" spans="1:7" x14ac:dyDescent="0.2">
      <c r="A167" s="191"/>
      <c r="B167" s="192"/>
      <c r="C167" s="194"/>
      <c r="D167" s="98"/>
      <c r="E167" s="205"/>
      <c r="F167" s="99"/>
      <c r="G167" s="99"/>
    </row>
    <row r="168" spans="1:7" x14ac:dyDescent="0.2">
      <c r="A168" s="191"/>
      <c r="B168" s="192"/>
      <c r="C168" s="194"/>
      <c r="D168" s="98"/>
      <c r="E168" s="205"/>
      <c r="F168" s="99"/>
      <c r="G168" s="99"/>
    </row>
    <row r="169" spans="1:7" x14ac:dyDescent="0.2">
      <c r="A169" s="191"/>
      <c r="B169" s="192"/>
      <c r="C169" s="194"/>
      <c r="D169" s="98"/>
      <c r="E169" s="205"/>
      <c r="F169" s="99"/>
      <c r="G169" s="99"/>
    </row>
    <row r="170" spans="1:7" x14ac:dyDescent="0.2">
      <c r="A170" s="191"/>
      <c r="B170" s="192"/>
      <c r="C170" s="194"/>
      <c r="D170" s="98"/>
      <c r="E170" s="205"/>
      <c r="F170" s="99"/>
      <c r="G170" s="99"/>
    </row>
    <row r="171" spans="1:7" x14ac:dyDescent="0.2">
      <c r="A171" s="191"/>
      <c r="B171" s="192"/>
      <c r="C171" s="194"/>
      <c r="D171" s="98"/>
      <c r="E171" s="205"/>
      <c r="F171" s="99"/>
      <c r="G171" s="99"/>
    </row>
    <row r="172" spans="1:7" x14ac:dyDescent="0.2">
      <c r="A172" s="191"/>
      <c r="B172" s="192"/>
      <c r="C172" s="194"/>
      <c r="D172" s="98"/>
      <c r="E172" s="205"/>
      <c r="F172" s="99"/>
      <c r="G172" s="99"/>
    </row>
    <row r="173" spans="1:7" x14ac:dyDescent="0.2">
      <c r="A173" s="191"/>
      <c r="B173" s="192"/>
      <c r="C173" s="194"/>
      <c r="D173" s="98"/>
      <c r="E173" s="205"/>
      <c r="F173" s="99"/>
      <c r="G173" s="99"/>
    </row>
    <row r="174" spans="1:7" x14ac:dyDescent="0.2">
      <c r="A174" s="191"/>
      <c r="B174" s="192"/>
      <c r="C174" s="194"/>
      <c r="D174" s="98"/>
      <c r="E174" s="205"/>
      <c r="F174" s="99"/>
      <c r="G174" s="99"/>
    </row>
    <row r="175" spans="1:7" x14ac:dyDescent="0.2">
      <c r="A175" s="191"/>
      <c r="B175" s="192"/>
      <c r="C175" s="194"/>
      <c r="D175" s="98"/>
      <c r="E175" s="205"/>
      <c r="F175" s="99"/>
      <c r="G175" s="99"/>
    </row>
    <row r="176" spans="1:7" x14ac:dyDescent="0.2">
      <c r="A176" s="191"/>
      <c r="B176" s="192"/>
      <c r="C176" s="194"/>
      <c r="D176" s="98"/>
      <c r="E176" s="205"/>
      <c r="F176" s="99"/>
      <c r="G176" s="99"/>
    </row>
    <row r="177" spans="1:7" x14ac:dyDescent="0.2">
      <c r="A177" s="191"/>
      <c r="B177" s="192"/>
      <c r="C177" s="194"/>
      <c r="D177" s="98"/>
      <c r="E177" s="205"/>
      <c r="F177" s="99"/>
      <c r="G177" s="99"/>
    </row>
    <row r="178" spans="1:7" x14ac:dyDescent="0.2">
      <c r="A178" s="191"/>
      <c r="B178" s="192"/>
      <c r="C178" s="194"/>
      <c r="D178" s="98"/>
      <c r="E178" s="205"/>
      <c r="F178" s="99"/>
      <c r="G178" s="99"/>
    </row>
    <row r="179" spans="1:7" x14ac:dyDescent="0.2">
      <c r="A179" s="191"/>
      <c r="B179" s="192"/>
      <c r="C179" s="194"/>
      <c r="D179" s="98"/>
      <c r="E179" s="205"/>
      <c r="F179" s="99"/>
      <c r="G179" s="99"/>
    </row>
    <row r="180" spans="1:7" x14ac:dyDescent="0.2">
      <c r="A180" s="191"/>
      <c r="B180" s="192"/>
      <c r="C180" s="194"/>
      <c r="D180" s="98"/>
      <c r="E180" s="205"/>
      <c r="F180" s="99"/>
      <c r="G180" s="99"/>
    </row>
    <row r="181" spans="1:7" x14ac:dyDescent="0.2">
      <c r="A181" s="191"/>
      <c r="B181" s="192"/>
      <c r="C181" s="194"/>
      <c r="D181" s="98"/>
      <c r="E181" s="205"/>
      <c r="F181" s="99"/>
      <c r="G181" s="99"/>
    </row>
    <row r="182" spans="1:7" x14ac:dyDescent="0.2">
      <c r="A182" s="191"/>
      <c r="B182" s="192"/>
      <c r="C182" s="194"/>
      <c r="D182" s="98"/>
      <c r="E182" s="205"/>
      <c r="F182" s="99"/>
      <c r="G182" s="99"/>
    </row>
    <row r="183" spans="1:7" x14ac:dyDescent="0.2">
      <c r="A183" s="191"/>
      <c r="B183" s="192"/>
      <c r="C183" s="194"/>
      <c r="D183" s="98"/>
      <c r="E183" s="205"/>
      <c r="F183" s="99"/>
      <c r="G183" s="99"/>
    </row>
    <row r="184" spans="1:7" x14ac:dyDescent="0.2">
      <c r="A184" s="191"/>
      <c r="B184" s="192"/>
      <c r="C184" s="194"/>
      <c r="D184" s="98"/>
      <c r="E184" s="205"/>
      <c r="F184" s="99"/>
      <c r="G184" s="99"/>
    </row>
    <row r="185" spans="1:7" x14ac:dyDescent="0.2">
      <c r="A185" s="191"/>
      <c r="B185" s="192"/>
      <c r="C185" s="194"/>
      <c r="D185" s="98"/>
      <c r="E185" s="205"/>
      <c r="F185" s="99"/>
      <c r="G185" s="99"/>
    </row>
    <row r="186" spans="1:7" x14ac:dyDescent="0.2">
      <c r="A186" s="191"/>
      <c r="B186" s="192"/>
      <c r="C186" s="194"/>
      <c r="D186" s="98"/>
      <c r="E186" s="205"/>
      <c r="F186" s="99"/>
      <c r="G186" s="99"/>
    </row>
    <row r="187" spans="1:7" x14ac:dyDescent="0.2">
      <c r="A187" s="191"/>
      <c r="B187" s="192"/>
      <c r="C187" s="194"/>
      <c r="D187" s="98"/>
      <c r="E187" s="205"/>
      <c r="F187" s="99"/>
      <c r="G187" s="99"/>
    </row>
    <row r="188" spans="1:7" x14ac:dyDescent="0.2">
      <c r="A188" s="191"/>
      <c r="B188" s="192"/>
      <c r="C188" s="194"/>
      <c r="D188" s="98"/>
      <c r="E188" s="205"/>
      <c r="F188" s="99"/>
      <c r="G188" s="99"/>
    </row>
    <row r="189" spans="1:7" x14ac:dyDescent="0.2">
      <c r="A189" s="191"/>
      <c r="B189" s="192"/>
      <c r="C189" s="194"/>
      <c r="D189" s="98"/>
      <c r="E189" s="205"/>
      <c r="F189" s="99"/>
      <c r="G189" s="99"/>
    </row>
    <row r="190" spans="1:7" x14ac:dyDescent="0.2">
      <c r="A190" s="191"/>
      <c r="B190" s="192"/>
      <c r="C190" s="194"/>
      <c r="D190" s="98"/>
      <c r="E190" s="205"/>
      <c r="F190" s="99"/>
      <c r="G190" s="99"/>
    </row>
    <row r="191" spans="1:7" x14ac:dyDescent="0.2">
      <c r="A191" s="191"/>
      <c r="B191" s="192"/>
      <c r="C191" s="194"/>
      <c r="D191" s="98"/>
      <c r="E191" s="205"/>
      <c r="F191" s="99"/>
      <c r="G191" s="99"/>
    </row>
    <row r="192" spans="1:7" x14ac:dyDescent="0.2">
      <c r="A192" s="191"/>
      <c r="B192" s="192"/>
      <c r="C192" s="194"/>
      <c r="D192" s="98"/>
      <c r="E192" s="205"/>
      <c r="F192" s="99"/>
      <c r="G192" s="99"/>
    </row>
    <row r="193" spans="1:7" x14ac:dyDescent="0.2">
      <c r="A193" s="191"/>
      <c r="B193" s="192"/>
      <c r="C193" s="194"/>
      <c r="D193" s="98"/>
      <c r="E193" s="205"/>
      <c r="F193" s="99"/>
      <c r="G193" s="99"/>
    </row>
    <row r="194" spans="1:7" x14ac:dyDescent="0.2">
      <c r="A194" s="191"/>
      <c r="B194" s="192"/>
      <c r="C194" s="194"/>
      <c r="D194" s="98"/>
      <c r="E194" s="205"/>
      <c r="F194" s="99"/>
      <c r="G194" s="99"/>
    </row>
    <row r="195" spans="1:7" x14ac:dyDescent="0.2">
      <c r="A195" s="191"/>
      <c r="B195" s="192"/>
      <c r="C195" s="194"/>
      <c r="D195" s="98"/>
      <c r="E195" s="205"/>
      <c r="F195" s="99"/>
      <c r="G195" s="99"/>
    </row>
    <row r="196" spans="1:7" x14ac:dyDescent="0.2">
      <c r="A196" s="191"/>
      <c r="B196" s="192"/>
      <c r="C196" s="194"/>
      <c r="D196" s="98"/>
      <c r="E196" s="205"/>
      <c r="F196" s="99"/>
      <c r="G196" s="99"/>
    </row>
    <row r="197" spans="1:7" x14ac:dyDescent="0.2">
      <c r="A197" s="191"/>
      <c r="B197" s="192"/>
      <c r="C197" s="194"/>
      <c r="D197" s="98"/>
      <c r="E197" s="205"/>
      <c r="F197" s="99"/>
      <c r="G197" s="99"/>
    </row>
    <row r="198" spans="1:7" x14ac:dyDescent="0.2">
      <c r="A198" s="191"/>
      <c r="B198" s="192"/>
      <c r="C198" s="194"/>
      <c r="D198" s="98"/>
      <c r="E198" s="205"/>
      <c r="F198" s="99"/>
      <c r="G198" s="99"/>
    </row>
    <row r="199" spans="1:7" x14ac:dyDescent="0.2">
      <c r="A199" s="191"/>
      <c r="B199" s="192"/>
      <c r="C199" s="194"/>
      <c r="D199" s="98"/>
      <c r="E199" s="205"/>
      <c r="F199" s="99"/>
      <c r="G199" s="99"/>
    </row>
    <row r="200" spans="1:7" x14ac:dyDescent="0.2">
      <c r="A200" s="191"/>
      <c r="B200" s="192"/>
      <c r="C200" s="194"/>
      <c r="D200" s="98"/>
      <c r="E200" s="205"/>
      <c r="F200" s="99"/>
      <c r="G200" s="99"/>
    </row>
    <row r="201" spans="1:7" x14ac:dyDescent="0.2">
      <c r="A201" s="191"/>
      <c r="B201" s="192"/>
      <c r="C201" s="194"/>
      <c r="D201" s="98"/>
      <c r="E201" s="205"/>
      <c r="F201" s="99"/>
      <c r="G201" s="99"/>
    </row>
    <row r="202" spans="1:7" x14ac:dyDescent="0.2">
      <c r="A202" s="191"/>
      <c r="B202" s="192"/>
      <c r="C202" s="194"/>
      <c r="D202" s="98"/>
      <c r="E202" s="205"/>
      <c r="F202" s="99"/>
      <c r="G202" s="99"/>
    </row>
    <row r="203" spans="1:7" x14ac:dyDescent="0.2">
      <c r="A203" s="191"/>
      <c r="B203" s="192"/>
      <c r="C203" s="194"/>
      <c r="D203" s="98"/>
      <c r="E203" s="205"/>
      <c r="F203" s="99"/>
      <c r="G203" s="99"/>
    </row>
    <row r="204" spans="1:7" x14ac:dyDescent="0.2">
      <c r="A204" s="191"/>
      <c r="B204" s="192"/>
      <c r="C204" s="194"/>
      <c r="D204" s="98"/>
      <c r="E204" s="205"/>
      <c r="F204" s="99"/>
      <c r="G204" s="99"/>
    </row>
    <row r="205" spans="1:7" x14ac:dyDescent="0.2">
      <c r="A205" s="191"/>
      <c r="B205" s="192"/>
      <c r="C205" s="194"/>
      <c r="D205" s="98"/>
      <c r="E205" s="205"/>
      <c r="F205" s="99"/>
      <c r="G205" s="99"/>
    </row>
    <row r="206" spans="1:7" x14ac:dyDescent="0.2">
      <c r="A206" s="191"/>
      <c r="B206" s="192"/>
      <c r="C206" s="194"/>
      <c r="D206" s="98"/>
      <c r="E206" s="205"/>
      <c r="F206" s="99"/>
      <c r="G206" s="99"/>
    </row>
    <row r="207" spans="1:7" x14ac:dyDescent="0.2">
      <c r="A207" s="191"/>
      <c r="B207" s="192"/>
      <c r="C207" s="194"/>
      <c r="D207" s="98"/>
      <c r="E207" s="204"/>
      <c r="F207" s="99"/>
      <c r="G207" s="99"/>
    </row>
    <row r="208" spans="1:7" x14ac:dyDescent="0.2">
      <c r="A208" s="191"/>
      <c r="B208" s="192"/>
      <c r="C208" s="194"/>
      <c r="D208" s="98"/>
      <c r="E208" s="204"/>
      <c r="F208" s="99"/>
      <c r="G208" s="99"/>
    </row>
    <row r="209" spans="1:7" x14ac:dyDescent="0.2">
      <c r="A209" s="191"/>
      <c r="B209" s="192"/>
      <c r="C209" s="194"/>
      <c r="D209" s="98"/>
      <c r="E209" s="204"/>
      <c r="F209" s="99"/>
      <c r="G209" s="99"/>
    </row>
    <row r="210" spans="1:7" x14ac:dyDescent="0.2">
      <c r="A210" s="191"/>
      <c r="B210" s="192"/>
      <c r="C210" s="194"/>
      <c r="D210" s="98"/>
      <c r="E210" s="204"/>
      <c r="F210" s="99"/>
      <c r="G210" s="99"/>
    </row>
    <row r="211" spans="1:7" x14ac:dyDescent="0.2">
      <c r="A211" s="191"/>
      <c r="B211" s="192"/>
      <c r="C211" s="194"/>
      <c r="D211" s="98"/>
      <c r="E211" s="204"/>
      <c r="F211" s="99"/>
      <c r="G211" s="99"/>
    </row>
    <row r="212" spans="1:7" x14ac:dyDescent="0.2">
      <c r="A212" s="191"/>
      <c r="B212" s="192"/>
      <c r="C212" s="194"/>
      <c r="D212" s="98"/>
      <c r="E212" s="204"/>
      <c r="F212" s="99"/>
      <c r="G212" s="99"/>
    </row>
    <row r="213" spans="1:7" x14ac:dyDescent="0.2">
      <c r="A213" s="191"/>
      <c r="B213" s="192"/>
      <c r="C213" s="194"/>
      <c r="D213" s="98"/>
      <c r="E213" s="204"/>
      <c r="F213" s="99"/>
      <c r="G213" s="99"/>
    </row>
    <row r="214" spans="1:7" x14ac:dyDescent="0.2">
      <c r="A214" s="191"/>
      <c r="B214" s="192"/>
      <c r="C214" s="194"/>
      <c r="D214" s="98"/>
      <c r="E214" s="204"/>
      <c r="F214" s="99"/>
      <c r="G214" s="99"/>
    </row>
    <row r="215" spans="1:7" x14ac:dyDescent="0.2">
      <c r="A215" s="191"/>
      <c r="B215" s="192"/>
      <c r="C215" s="194"/>
      <c r="D215" s="98"/>
      <c r="E215" s="204"/>
      <c r="F215" s="99"/>
      <c r="G215" s="99"/>
    </row>
    <row r="216" spans="1:7" x14ac:dyDescent="0.2">
      <c r="A216" s="191"/>
      <c r="B216" s="192"/>
      <c r="C216" s="194"/>
      <c r="D216" s="98"/>
      <c r="E216" s="204"/>
      <c r="F216" s="99"/>
      <c r="G216" s="99"/>
    </row>
    <row r="217" spans="1:7" x14ac:dyDescent="0.2">
      <c r="A217" s="191"/>
      <c r="B217" s="192"/>
      <c r="C217" s="194"/>
      <c r="D217" s="98"/>
      <c r="E217" s="204"/>
      <c r="F217" s="99"/>
      <c r="G217" s="99"/>
    </row>
    <row r="218" spans="1:7" x14ac:dyDescent="0.2">
      <c r="A218" s="191"/>
      <c r="B218" s="192"/>
      <c r="C218" s="194"/>
      <c r="D218" s="98"/>
      <c r="E218" s="204"/>
      <c r="F218" s="99"/>
      <c r="G218" s="99"/>
    </row>
    <row r="219" spans="1:7" x14ac:dyDescent="0.2">
      <c r="A219" s="191"/>
      <c r="B219" s="192"/>
      <c r="C219" s="194"/>
      <c r="D219" s="98"/>
      <c r="E219" s="204"/>
      <c r="F219" s="99"/>
      <c r="G219" s="99"/>
    </row>
    <row r="220" spans="1:7" x14ac:dyDescent="0.2">
      <c r="A220" s="191"/>
      <c r="B220" s="192"/>
      <c r="C220" s="194"/>
      <c r="D220" s="98"/>
      <c r="E220" s="204"/>
      <c r="F220" s="99"/>
      <c r="G220" s="99"/>
    </row>
    <row r="221" spans="1:7" x14ac:dyDescent="0.2">
      <c r="A221" s="191"/>
      <c r="B221" s="192"/>
      <c r="C221" s="194"/>
      <c r="D221" s="98"/>
      <c r="E221" s="204"/>
      <c r="F221" s="99"/>
      <c r="G221" s="99"/>
    </row>
    <row r="222" spans="1:7" x14ac:dyDescent="0.2">
      <c r="A222" s="191"/>
      <c r="B222" s="192"/>
      <c r="C222" s="194"/>
      <c r="D222" s="98"/>
      <c r="E222" s="204"/>
      <c r="F222" s="99"/>
      <c r="G222" s="99"/>
    </row>
    <row r="223" spans="1:7" x14ac:dyDescent="0.2">
      <c r="A223" s="191"/>
      <c r="B223" s="192"/>
      <c r="C223" s="194"/>
      <c r="D223" s="98"/>
      <c r="E223" s="204"/>
      <c r="F223" s="99"/>
      <c r="G223" s="99"/>
    </row>
    <row r="224" spans="1:7" x14ac:dyDescent="0.2">
      <c r="A224" s="191"/>
      <c r="B224" s="192"/>
      <c r="C224" s="194"/>
      <c r="D224" s="98"/>
      <c r="E224" s="204"/>
      <c r="F224" s="99"/>
      <c r="G224" s="99"/>
    </row>
    <row r="225" spans="1:7" x14ac:dyDescent="0.2">
      <c r="A225" s="191"/>
      <c r="B225" s="192"/>
      <c r="C225" s="194"/>
      <c r="D225" s="98"/>
      <c r="E225" s="204"/>
      <c r="F225" s="99"/>
      <c r="G225" s="99"/>
    </row>
    <row r="226" spans="1:7" x14ac:dyDescent="0.2">
      <c r="A226" s="191"/>
      <c r="B226" s="192"/>
      <c r="C226" s="194"/>
      <c r="D226" s="98"/>
      <c r="E226" s="204"/>
      <c r="F226" s="99"/>
      <c r="G226" s="99"/>
    </row>
    <row r="227" spans="1:7" x14ac:dyDescent="0.2">
      <c r="A227" s="191"/>
      <c r="B227" s="192"/>
      <c r="C227" s="194"/>
      <c r="D227" s="98"/>
      <c r="E227" s="204"/>
      <c r="F227" s="99"/>
      <c r="G227" s="99"/>
    </row>
    <row r="228" spans="1:7" x14ac:dyDescent="0.2">
      <c r="A228" s="191"/>
      <c r="B228" s="192"/>
      <c r="C228" s="194"/>
      <c r="D228" s="98"/>
      <c r="E228" s="204"/>
      <c r="F228" s="99"/>
      <c r="G228" s="99"/>
    </row>
    <row r="229" spans="1:7" x14ac:dyDescent="0.2">
      <c r="A229" s="191"/>
      <c r="B229" s="192"/>
      <c r="C229" s="194"/>
      <c r="D229" s="98"/>
      <c r="E229" s="204"/>
      <c r="F229" s="99"/>
      <c r="G229" s="99"/>
    </row>
    <row r="230" spans="1:7" x14ac:dyDescent="0.2">
      <c r="A230" s="191"/>
      <c r="B230" s="192"/>
      <c r="C230" s="194"/>
      <c r="D230" s="98"/>
      <c r="E230" s="204"/>
      <c r="F230" s="99"/>
      <c r="G230" s="99"/>
    </row>
    <row r="231" spans="1:7" x14ac:dyDescent="0.2">
      <c r="A231" s="191"/>
      <c r="B231" s="192"/>
      <c r="C231" s="194"/>
      <c r="D231" s="98"/>
      <c r="E231" s="204"/>
      <c r="F231" s="99"/>
      <c r="G231" s="99"/>
    </row>
    <row r="232" spans="1:7" x14ac:dyDescent="0.2">
      <c r="A232" s="191"/>
      <c r="B232" s="192"/>
      <c r="C232" s="194"/>
      <c r="D232" s="98"/>
      <c r="E232" s="204"/>
      <c r="F232" s="99"/>
      <c r="G232" s="99"/>
    </row>
    <row r="233" spans="1:7" x14ac:dyDescent="0.2">
      <c r="A233" s="191"/>
      <c r="B233" s="192"/>
      <c r="C233" s="194"/>
      <c r="D233" s="98"/>
      <c r="E233" s="204"/>
      <c r="F233" s="99"/>
      <c r="G233" s="99"/>
    </row>
    <row r="234" spans="1:7" x14ac:dyDescent="0.2">
      <c r="A234" s="191"/>
      <c r="B234" s="192"/>
      <c r="C234" s="194"/>
      <c r="D234" s="98"/>
      <c r="E234" s="204"/>
      <c r="F234" s="99"/>
      <c r="G234" s="99"/>
    </row>
    <row r="235" spans="1:7" x14ac:dyDescent="0.2">
      <c r="A235" s="191"/>
      <c r="B235" s="192"/>
      <c r="C235" s="194"/>
      <c r="D235" s="98"/>
      <c r="E235" s="204"/>
      <c r="F235" s="99"/>
      <c r="G235" s="99"/>
    </row>
    <row r="236" spans="1:7" ht="12.75" customHeight="1" x14ac:dyDescent="0.2">
      <c r="A236" s="191"/>
      <c r="B236" s="192"/>
      <c r="C236" s="194"/>
      <c r="D236" s="98"/>
      <c r="E236" s="204"/>
      <c r="F236" s="99"/>
      <c r="G236" s="99"/>
    </row>
    <row r="237" spans="1:7" ht="12.75" customHeight="1" x14ac:dyDescent="0.2">
      <c r="A237" s="191"/>
      <c r="B237" s="192"/>
      <c r="C237" s="194"/>
      <c r="D237" s="98"/>
      <c r="E237" s="204"/>
      <c r="F237" s="99"/>
      <c r="G237" s="99"/>
    </row>
    <row r="238" spans="1:7" ht="12.75" customHeight="1" x14ac:dyDescent="0.2">
      <c r="A238" s="191"/>
      <c r="B238" s="192"/>
      <c r="C238" s="194"/>
      <c r="D238" s="98"/>
      <c r="E238" s="204"/>
      <c r="F238" s="99"/>
      <c r="G238" s="99"/>
    </row>
    <row r="239" spans="1:7" ht="12.75" customHeight="1" x14ac:dyDescent="0.2">
      <c r="A239" s="191"/>
      <c r="B239" s="192"/>
      <c r="C239" s="194"/>
      <c r="D239" s="98"/>
      <c r="E239" s="204"/>
      <c r="F239" s="99"/>
      <c r="G239" s="99"/>
    </row>
    <row r="240" spans="1:7" ht="12.75" customHeight="1" x14ac:dyDescent="0.2">
      <c r="A240" s="191"/>
      <c r="B240" s="192"/>
      <c r="C240" s="194"/>
      <c r="D240" s="98"/>
      <c r="E240" s="204"/>
      <c r="F240" s="99"/>
      <c r="G240" s="99"/>
    </row>
    <row r="241" spans="1:7" ht="12.75" customHeight="1" x14ac:dyDescent="0.2">
      <c r="A241" s="210"/>
      <c r="B241" s="210"/>
      <c r="C241" s="194"/>
      <c r="D241" s="98"/>
      <c r="E241" s="204"/>
      <c r="F241" s="99"/>
      <c r="G241" s="99"/>
    </row>
    <row r="242" spans="1:7" ht="12.75" customHeight="1" x14ac:dyDescent="0.2">
      <c r="A242" s="191"/>
      <c r="B242" s="192"/>
      <c r="C242" s="194"/>
      <c r="D242" s="98"/>
      <c r="E242" s="204"/>
      <c r="F242" s="99"/>
      <c r="G242" s="99"/>
    </row>
    <row r="243" spans="1:7" ht="12.75" customHeight="1" x14ac:dyDescent="0.2">
      <c r="A243" s="191"/>
      <c r="B243" s="192"/>
      <c r="C243" s="194"/>
      <c r="D243" s="98"/>
      <c r="E243" s="204"/>
      <c r="F243" s="99"/>
      <c r="G243" s="99"/>
    </row>
    <row r="244" spans="1:7" ht="12.75" customHeight="1" x14ac:dyDescent="0.2">
      <c r="A244" s="191"/>
      <c r="B244" s="192"/>
      <c r="C244" s="194"/>
      <c r="D244" s="98"/>
      <c r="E244" s="204"/>
      <c r="F244" s="99"/>
      <c r="G244" s="99"/>
    </row>
    <row r="245" spans="1:7" ht="12.75" customHeight="1" x14ac:dyDescent="0.2">
      <c r="A245" s="191"/>
      <c r="B245" s="192"/>
      <c r="C245" s="194"/>
      <c r="D245" s="98"/>
      <c r="E245" s="204"/>
      <c r="F245" s="99"/>
      <c r="G245" s="99"/>
    </row>
    <row r="246" spans="1:7" ht="12.75" customHeight="1" x14ac:dyDescent="0.2">
      <c r="A246" s="191"/>
      <c r="B246" s="192"/>
      <c r="C246" s="194"/>
      <c r="D246" s="98"/>
      <c r="E246" s="204"/>
      <c r="F246" s="99"/>
      <c r="G246" s="99"/>
    </row>
    <row r="247" spans="1:7" ht="12.75" customHeight="1" x14ac:dyDescent="0.2">
      <c r="A247" s="191"/>
      <c r="B247" s="192"/>
      <c r="C247" s="194"/>
      <c r="D247" s="98"/>
      <c r="E247" s="204"/>
      <c r="F247" s="99"/>
      <c r="G247" s="99"/>
    </row>
    <row r="248" spans="1:7" ht="12.75" customHeight="1" x14ac:dyDescent="0.2">
      <c r="A248" s="191"/>
      <c r="B248" s="192"/>
      <c r="C248" s="194"/>
      <c r="D248" s="98"/>
      <c r="E248" s="204"/>
      <c r="F248" s="99"/>
      <c r="G248" s="99"/>
    </row>
    <row r="249" spans="1:7" ht="12.75" customHeight="1" x14ac:dyDescent="0.2">
      <c r="A249" s="191"/>
      <c r="B249" s="192"/>
      <c r="C249" s="194"/>
      <c r="D249" s="98"/>
      <c r="E249" s="204"/>
      <c r="F249" s="99"/>
      <c r="G249" s="99"/>
    </row>
    <row r="250" spans="1:7" ht="12.75" customHeight="1" x14ac:dyDescent="0.2">
      <c r="A250" s="191"/>
      <c r="B250" s="192"/>
      <c r="C250" s="194"/>
      <c r="D250" s="98"/>
      <c r="E250" s="204"/>
      <c r="F250" s="99"/>
      <c r="G250" s="99"/>
    </row>
    <row r="251" spans="1:7" ht="12.75" customHeight="1" x14ac:dyDescent="0.2">
      <c r="A251" s="191"/>
      <c r="B251" s="192"/>
      <c r="C251" s="194"/>
      <c r="D251" s="98"/>
      <c r="E251" s="204"/>
      <c r="F251" s="99"/>
      <c r="G251" s="99"/>
    </row>
    <row r="252" spans="1:7" ht="12.75" customHeight="1" x14ac:dyDescent="0.2">
      <c r="A252" s="191"/>
      <c r="B252" s="192"/>
      <c r="C252" s="194"/>
      <c r="D252" s="98"/>
      <c r="E252" s="204"/>
      <c r="F252" s="99"/>
      <c r="G252" s="99"/>
    </row>
    <row r="253" spans="1:7" ht="12.75" customHeight="1" x14ac:dyDescent="0.2">
      <c r="A253" s="191"/>
      <c r="B253" s="192"/>
      <c r="C253" s="194"/>
      <c r="D253" s="98"/>
      <c r="E253" s="204"/>
      <c r="F253" s="99"/>
      <c r="G253" s="99"/>
    </row>
    <row r="254" spans="1:7" ht="12.75" customHeight="1" x14ac:dyDescent="0.2">
      <c r="A254" s="191"/>
      <c r="B254" s="192"/>
      <c r="C254" s="194"/>
      <c r="D254" s="98"/>
      <c r="E254" s="204"/>
      <c r="F254" s="99"/>
      <c r="G254" s="99"/>
    </row>
    <row r="255" spans="1:7" ht="12.75" customHeight="1" x14ac:dyDescent="0.2">
      <c r="A255" s="191"/>
      <c r="B255" s="192"/>
      <c r="C255" s="194"/>
      <c r="D255" s="98"/>
      <c r="E255" s="204"/>
      <c r="F255" s="99"/>
      <c r="G255" s="99"/>
    </row>
    <row r="256" spans="1:7" ht="12.75" customHeight="1" x14ac:dyDescent="0.2">
      <c r="A256" s="191"/>
      <c r="B256" s="192"/>
      <c r="C256" s="194"/>
      <c r="D256" s="98"/>
      <c r="E256" s="204"/>
      <c r="F256" s="99"/>
      <c r="G256" s="99"/>
    </row>
    <row r="257" spans="1:7" ht="12.75" customHeight="1" x14ac:dyDescent="0.2">
      <c r="A257" s="191"/>
      <c r="B257" s="192"/>
      <c r="C257" s="194"/>
      <c r="D257" s="98"/>
      <c r="E257" s="204"/>
      <c r="F257" s="99"/>
      <c r="G257" s="99"/>
    </row>
    <row r="258" spans="1:7" ht="12.75" customHeight="1" x14ac:dyDescent="0.2">
      <c r="A258" s="191"/>
      <c r="B258" s="192"/>
      <c r="C258" s="194"/>
      <c r="D258" s="98"/>
      <c r="E258" s="204"/>
      <c r="F258" s="99"/>
      <c r="G258" s="99"/>
    </row>
    <row r="259" spans="1:7" ht="12.75" customHeight="1" x14ac:dyDescent="0.2">
      <c r="A259" s="191"/>
      <c r="B259" s="192"/>
      <c r="C259" s="194"/>
      <c r="D259" s="98"/>
      <c r="E259" s="204"/>
      <c r="F259" s="99"/>
      <c r="G259" s="99"/>
    </row>
    <row r="260" spans="1:7" ht="12.75" customHeight="1" x14ac:dyDescent="0.2">
      <c r="A260" s="191"/>
      <c r="B260" s="192"/>
      <c r="C260" s="194"/>
      <c r="D260" s="98"/>
      <c r="E260" s="204"/>
      <c r="F260" s="99"/>
      <c r="G260" s="99"/>
    </row>
    <row r="261" spans="1:7" ht="12.75" customHeight="1" x14ac:dyDescent="0.2">
      <c r="A261" s="191"/>
      <c r="B261" s="192"/>
      <c r="C261" s="194"/>
      <c r="D261" s="98"/>
      <c r="E261" s="204"/>
      <c r="F261" s="99"/>
      <c r="G261" s="99"/>
    </row>
    <row r="262" spans="1:7" ht="12.75" customHeight="1" x14ac:dyDescent="0.2">
      <c r="A262" s="191"/>
      <c r="B262" s="192"/>
      <c r="C262" s="194"/>
      <c r="D262" s="98"/>
      <c r="E262" s="204"/>
      <c r="F262" s="99"/>
      <c r="G262" s="99"/>
    </row>
    <row r="263" spans="1:7" ht="12.75" customHeight="1" x14ac:dyDescent="0.2">
      <c r="A263" s="191"/>
      <c r="B263" s="192"/>
      <c r="C263" s="194"/>
      <c r="D263" s="98"/>
      <c r="E263" s="204"/>
      <c r="F263" s="99"/>
      <c r="G263" s="99"/>
    </row>
    <row r="264" spans="1:7" ht="12.75" customHeight="1" x14ac:dyDescent="0.2">
      <c r="A264" s="191"/>
      <c r="B264" s="192"/>
      <c r="C264" s="194"/>
      <c r="D264" s="98"/>
      <c r="E264" s="204"/>
      <c r="F264" s="99"/>
      <c r="G264" s="99"/>
    </row>
    <row r="265" spans="1:7" ht="12.75" customHeight="1" x14ac:dyDescent="0.2">
      <c r="A265" s="191"/>
      <c r="B265" s="192"/>
      <c r="C265" s="194"/>
      <c r="D265" s="98"/>
      <c r="E265" s="204"/>
      <c r="F265" s="99"/>
      <c r="G265" s="99"/>
    </row>
    <row r="266" spans="1:7" ht="12.75" customHeight="1" x14ac:dyDescent="0.2">
      <c r="A266" s="191"/>
      <c r="B266" s="192"/>
      <c r="C266" s="194"/>
      <c r="D266" s="98"/>
      <c r="E266" s="204"/>
      <c r="F266" s="99"/>
      <c r="G266" s="99"/>
    </row>
    <row r="267" spans="1:7" ht="12.75" customHeight="1" x14ac:dyDescent="0.2">
      <c r="A267" s="191"/>
      <c r="B267" s="192"/>
      <c r="C267" s="194"/>
      <c r="D267" s="98"/>
      <c r="E267" s="204"/>
      <c r="F267" s="99"/>
      <c r="G267" s="99"/>
    </row>
    <row r="268" spans="1:7" ht="12.75" customHeight="1" x14ac:dyDescent="0.2">
      <c r="A268" s="210"/>
      <c r="B268" s="213"/>
      <c r="C268" s="194"/>
      <c r="D268" s="98"/>
      <c r="E268" s="204"/>
      <c r="F268" s="99"/>
      <c r="G268" s="99"/>
    </row>
    <row r="269" spans="1:7" ht="12.75" customHeight="1" x14ac:dyDescent="0.2">
      <c r="A269" s="191"/>
      <c r="B269" s="192"/>
      <c r="C269" s="194"/>
      <c r="D269" s="98"/>
      <c r="E269" s="204"/>
      <c r="F269" s="99"/>
      <c r="G269" s="99"/>
    </row>
    <row r="270" spans="1:7" ht="12.75" customHeight="1" x14ac:dyDescent="0.2">
      <c r="A270" s="191"/>
      <c r="B270" s="192"/>
      <c r="C270" s="194"/>
      <c r="D270" s="98"/>
      <c r="E270" s="204"/>
      <c r="F270" s="99"/>
      <c r="G270" s="99"/>
    </row>
    <row r="271" spans="1:7" ht="12.75" customHeight="1" x14ac:dyDescent="0.2">
      <c r="A271" s="191"/>
      <c r="B271" s="192"/>
      <c r="C271" s="194"/>
      <c r="D271" s="98"/>
      <c r="E271" s="204"/>
      <c r="F271" s="99"/>
      <c r="G271" s="99"/>
    </row>
    <row r="272" spans="1:7" ht="12.75" customHeight="1" x14ac:dyDescent="0.2">
      <c r="A272" s="210"/>
      <c r="B272" s="213"/>
      <c r="C272" s="194"/>
      <c r="D272" s="98"/>
      <c r="E272" s="204"/>
      <c r="F272" s="99"/>
      <c r="G272" s="99"/>
    </row>
    <row r="273" spans="1:7" ht="12.75" customHeight="1" x14ac:dyDescent="0.2">
      <c r="A273" s="191"/>
      <c r="B273" s="192"/>
      <c r="C273" s="194"/>
      <c r="D273" s="98"/>
      <c r="E273" s="204"/>
      <c r="F273" s="99"/>
      <c r="G273" s="99"/>
    </row>
    <row r="274" spans="1:7" ht="12.75" customHeight="1" x14ac:dyDescent="0.2">
      <c r="A274" s="191"/>
      <c r="B274" s="192"/>
      <c r="C274" s="194"/>
      <c r="D274" s="98"/>
      <c r="E274" s="204"/>
      <c r="F274" s="99"/>
      <c r="G274" s="99"/>
    </row>
    <row r="275" spans="1:7" ht="12.75" customHeight="1" x14ac:dyDescent="0.2">
      <c r="A275" s="191"/>
      <c r="B275" s="192"/>
      <c r="C275" s="194"/>
      <c r="D275" s="98"/>
      <c r="E275" s="204"/>
      <c r="F275" s="99"/>
      <c r="G275" s="99"/>
    </row>
    <row r="276" spans="1:7" ht="12.75" customHeight="1" x14ac:dyDescent="0.2">
      <c r="A276" s="191"/>
      <c r="B276" s="192"/>
      <c r="C276" s="194"/>
      <c r="D276" s="98"/>
      <c r="E276" s="204"/>
      <c r="F276" s="99"/>
      <c r="G276" s="99"/>
    </row>
    <row r="277" spans="1:7" ht="12.75" customHeight="1" x14ac:dyDescent="0.2">
      <c r="A277" s="191"/>
      <c r="B277" s="192"/>
      <c r="C277" s="194"/>
      <c r="D277" s="98"/>
      <c r="E277" s="204"/>
      <c r="F277" s="99"/>
      <c r="G277" s="99"/>
    </row>
    <row r="278" spans="1:7" ht="12.75" customHeight="1" x14ac:dyDescent="0.2">
      <c r="A278" s="191"/>
      <c r="B278" s="192"/>
      <c r="C278" s="194"/>
      <c r="D278" s="98"/>
      <c r="E278" s="204"/>
      <c r="F278" s="99"/>
      <c r="G278" s="99"/>
    </row>
    <row r="279" spans="1:7" ht="12.75" customHeight="1" x14ac:dyDescent="0.2">
      <c r="A279" s="191"/>
      <c r="B279" s="192"/>
      <c r="C279" s="194"/>
      <c r="D279" s="98"/>
      <c r="E279" s="204"/>
      <c r="F279" s="99"/>
      <c r="G279" s="99"/>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80" zoomScaleNormal="80" zoomScaleSheetLayoutView="100" workbookViewId="0">
      <selection activeCell="K2" sqref="K2"/>
    </sheetView>
  </sheetViews>
  <sheetFormatPr defaultColWidth="8.7109375" defaultRowHeight="12.75" x14ac:dyDescent="0.2"/>
  <cols>
    <col min="1" max="1" width="27.42578125" customWidth="1"/>
    <col min="2" max="2" width="13.5703125" customWidth="1"/>
    <col min="3" max="3" width="9.28515625"/>
    <col min="4" max="10" width="16.5703125" customWidth="1"/>
    <col min="11" max="16384" width="8.7109375" style="51"/>
  </cols>
  <sheetData>
    <row r="1" spans="1:12" s="77" customFormat="1" ht="27.75" customHeight="1" x14ac:dyDescent="0.2">
      <c r="A1" s="52" t="s">
        <v>37</v>
      </c>
      <c r="B1" s="3"/>
      <c r="C1" s="2"/>
      <c r="D1" s="3"/>
      <c r="E1" s="3"/>
      <c r="F1" s="3"/>
      <c r="G1" s="8"/>
      <c r="H1" s="4"/>
      <c r="I1" s="4"/>
      <c r="J1" s="2"/>
    </row>
    <row r="2" spans="1:12" s="77" customFormat="1" ht="27" customHeight="1" x14ac:dyDescent="0.2">
      <c r="A2" s="221" t="str">
        <f>Overview!B4&amp; " - Effective from "&amp;Overview!D4&amp;" - "&amp;Overview!E4&amp;" LV and HV tariffs"</f>
        <v>Fulcrum Electricity Assets Ltd - GSP_P - Effective from 1 April 2027 - Final  LV and HV tariffs</v>
      </c>
      <c r="B2" s="221"/>
      <c r="C2" s="221"/>
      <c r="D2" s="221"/>
      <c r="E2" s="221"/>
      <c r="F2" s="221"/>
      <c r="G2" s="221"/>
      <c r="H2" s="221"/>
      <c r="I2" s="221"/>
      <c r="J2" s="221"/>
      <c r="K2" s="51"/>
      <c r="L2" s="51"/>
    </row>
    <row r="3" spans="1:12" s="77" customFormat="1" ht="27" customHeight="1" x14ac:dyDescent="0.2">
      <c r="A3" s="248" t="s">
        <v>135</v>
      </c>
      <c r="B3" s="248"/>
      <c r="C3" s="248"/>
      <c r="D3" s="248"/>
      <c r="E3" s="248"/>
      <c r="F3" s="248"/>
      <c r="G3" s="248"/>
      <c r="H3" s="248"/>
      <c r="I3" s="248"/>
      <c r="J3" s="248"/>
      <c r="K3" s="51"/>
      <c r="L3" s="51"/>
    </row>
    <row r="4" spans="1:12" s="77" customFormat="1" ht="71.25" customHeight="1" x14ac:dyDescent="0.2">
      <c r="A4" s="14"/>
      <c r="B4" s="27" t="s">
        <v>71</v>
      </c>
      <c r="C4" s="13" t="s">
        <v>63</v>
      </c>
      <c r="D4" s="55" t="s">
        <v>64</v>
      </c>
      <c r="E4" s="55" t="s">
        <v>65</v>
      </c>
      <c r="F4" s="55" t="s">
        <v>66</v>
      </c>
      <c r="G4" s="13" t="s">
        <v>67</v>
      </c>
      <c r="H4" s="13"/>
      <c r="I4" s="13"/>
      <c r="J4" s="13"/>
      <c r="K4" s="51"/>
      <c r="L4" s="51"/>
    </row>
    <row r="5" spans="1:12" s="77" customFormat="1" ht="32.25" customHeight="1" x14ac:dyDescent="0.2">
      <c r="A5" s="15" t="s">
        <v>74</v>
      </c>
      <c r="B5" s="26" t="s">
        <v>75</v>
      </c>
      <c r="C5" s="209">
        <v>2</v>
      </c>
      <c r="D5" s="17">
        <v>13.849</v>
      </c>
      <c r="E5" s="17">
        <v>5.0359999999999996</v>
      </c>
      <c r="F5" s="17">
        <v>1.073</v>
      </c>
      <c r="G5" s="25"/>
      <c r="H5" s="25"/>
      <c r="I5" s="25"/>
      <c r="J5" s="25"/>
      <c r="K5" s="51"/>
      <c r="L5" s="51"/>
    </row>
    <row r="6" spans="1:12" s="77" customFormat="1" ht="32.25" customHeight="1" x14ac:dyDescent="0.2">
      <c r="A6" s="15" t="s">
        <v>76</v>
      </c>
      <c r="B6" s="26" t="s">
        <v>78</v>
      </c>
      <c r="C6" s="203" t="s">
        <v>77</v>
      </c>
      <c r="D6" s="17">
        <v>15.433</v>
      </c>
      <c r="E6" s="17">
        <v>5.6120000000000001</v>
      </c>
      <c r="F6" s="17">
        <v>1.196</v>
      </c>
      <c r="G6" s="18">
        <v>23.78</v>
      </c>
      <c r="H6" s="25"/>
      <c r="I6" s="25"/>
      <c r="J6" s="25"/>
      <c r="K6" s="51"/>
      <c r="L6" s="51"/>
    </row>
    <row r="7" spans="1:12" s="77" customFormat="1" ht="32.25" customHeight="1" x14ac:dyDescent="0.2">
      <c r="A7" s="15" t="s">
        <v>79</v>
      </c>
      <c r="B7" s="26" t="s">
        <v>80</v>
      </c>
      <c r="C7" s="203" t="s">
        <v>77</v>
      </c>
      <c r="D7" s="17">
        <v>15.433</v>
      </c>
      <c r="E7" s="17">
        <v>5.6120000000000001</v>
      </c>
      <c r="F7" s="17">
        <v>1.196</v>
      </c>
      <c r="G7" s="18">
        <v>22.72</v>
      </c>
      <c r="H7" s="25"/>
      <c r="I7" s="25"/>
      <c r="J7" s="25"/>
      <c r="K7" s="51"/>
      <c r="L7" s="51"/>
    </row>
    <row r="8" spans="1:12" s="77" customFormat="1" ht="32.25" customHeight="1" x14ac:dyDescent="0.2">
      <c r="A8" s="15" t="s">
        <v>81</v>
      </c>
      <c r="B8" s="26" t="s">
        <v>82</v>
      </c>
      <c r="C8" s="203" t="s">
        <v>77</v>
      </c>
      <c r="D8" s="17">
        <v>15.433</v>
      </c>
      <c r="E8" s="17">
        <v>5.6120000000000001</v>
      </c>
      <c r="F8" s="17">
        <v>1.196</v>
      </c>
      <c r="G8" s="18">
        <v>18.34</v>
      </c>
      <c r="H8" s="25"/>
      <c r="I8" s="25"/>
      <c r="J8" s="25"/>
      <c r="K8" s="51"/>
      <c r="L8" s="51"/>
    </row>
    <row r="9" spans="1:12" s="77" customFormat="1" ht="32.25" customHeight="1" x14ac:dyDescent="0.2">
      <c r="A9" s="15" t="s">
        <v>83</v>
      </c>
      <c r="B9" s="26" t="s">
        <v>84</v>
      </c>
      <c r="C9" s="203" t="s">
        <v>77</v>
      </c>
      <c r="D9" s="17">
        <v>15.433</v>
      </c>
      <c r="E9" s="17">
        <v>5.6120000000000001</v>
      </c>
      <c r="F9" s="17">
        <v>1.196</v>
      </c>
      <c r="G9" s="18">
        <v>11.4</v>
      </c>
      <c r="H9" s="25"/>
      <c r="I9" s="25"/>
      <c r="J9" s="25"/>
      <c r="K9" s="51"/>
      <c r="L9" s="51"/>
    </row>
    <row r="10" spans="1:12" s="77" customFormat="1" ht="32.25" customHeight="1" x14ac:dyDescent="0.2">
      <c r="A10" s="15" t="s">
        <v>85</v>
      </c>
      <c r="B10" s="26" t="s">
        <v>86</v>
      </c>
      <c r="C10" s="203" t="s">
        <v>77</v>
      </c>
      <c r="D10" s="17">
        <v>15.347</v>
      </c>
      <c r="E10" s="17">
        <v>5.5250000000000004</v>
      </c>
      <c r="F10" s="17">
        <v>1.109</v>
      </c>
      <c r="G10" s="18">
        <v>0</v>
      </c>
      <c r="H10" s="25"/>
      <c r="I10" s="25"/>
      <c r="J10" s="25"/>
      <c r="K10" s="51"/>
      <c r="L10" s="51"/>
    </row>
    <row r="11" spans="1:12" s="77" customFormat="1" ht="32.25" customHeight="1" x14ac:dyDescent="0.2">
      <c r="A11" s="15" t="s">
        <v>87</v>
      </c>
      <c r="B11" s="26" t="s">
        <v>88</v>
      </c>
      <c r="C11" s="209">
        <v>4</v>
      </c>
      <c r="D11" s="17">
        <v>15.433</v>
      </c>
      <c r="E11" s="17">
        <v>5.6120000000000001</v>
      </c>
      <c r="F11" s="17">
        <v>1.196</v>
      </c>
      <c r="G11" s="25"/>
      <c r="H11" s="25"/>
      <c r="I11" s="25"/>
      <c r="J11" s="25"/>
      <c r="K11" s="51"/>
      <c r="L11" s="51"/>
    </row>
    <row r="12" spans="1:12" ht="12.6" customHeight="1" x14ac:dyDescent="0.2">
      <c r="A12" s="193" t="s">
        <v>136</v>
      </c>
      <c r="B12" s="249" t="s">
        <v>137</v>
      </c>
      <c r="C12" s="249"/>
      <c r="D12" s="249"/>
      <c r="E12" s="249"/>
      <c r="F12" s="249"/>
      <c r="G12" s="249"/>
      <c r="H12" s="250"/>
      <c r="I12" s="250"/>
      <c r="J12" s="250"/>
    </row>
    <row r="13" spans="1:12" x14ac:dyDescent="0.2">
      <c r="A13" s="51"/>
      <c r="B13" s="51"/>
      <c r="C13" s="51"/>
      <c r="D13" s="51"/>
      <c r="E13" s="51"/>
      <c r="F13" s="51"/>
      <c r="G13" s="51"/>
      <c r="H13" s="51"/>
      <c r="I13" s="51"/>
      <c r="J13" s="51"/>
    </row>
    <row r="14" spans="1:12" x14ac:dyDescent="0.2">
      <c r="A14" s="51"/>
      <c r="B14" s="51"/>
      <c r="C14" s="51"/>
      <c r="D14" s="51"/>
      <c r="E14" s="51"/>
      <c r="F14" s="51"/>
      <c r="G14" s="51"/>
      <c r="H14" s="51"/>
      <c r="I14" s="51"/>
      <c r="J14" s="51"/>
    </row>
    <row r="15" spans="1:12" s="77" customFormat="1" ht="27" customHeight="1" x14ac:dyDescent="0.2">
      <c r="A15" s="248" t="s">
        <v>138</v>
      </c>
      <c r="B15" s="248"/>
      <c r="C15" s="248"/>
      <c r="D15" s="248"/>
      <c r="E15" s="248"/>
      <c r="F15" s="248"/>
      <c r="G15" s="248"/>
      <c r="H15" s="248"/>
      <c r="I15" s="248"/>
      <c r="J15" s="248"/>
      <c r="K15" s="51"/>
      <c r="L15" s="51"/>
    </row>
    <row r="16" spans="1:12" s="77" customFormat="1" ht="58.5" customHeight="1" x14ac:dyDescent="0.2">
      <c r="A16" s="14"/>
      <c r="B16" s="27" t="s">
        <v>71</v>
      </c>
      <c r="C16" s="13" t="s">
        <v>63</v>
      </c>
      <c r="D16" s="55" t="s">
        <v>64</v>
      </c>
      <c r="E16" s="55" t="s">
        <v>65</v>
      </c>
      <c r="F16" s="55" t="s">
        <v>66</v>
      </c>
      <c r="G16" s="13" t="s">
        <v>67</v>
      </c>
      <c r="H16" s="13" t="s">
        <v>68</v>
      </c>
      <c r="I16" s="27" t="s">
        <v>69</v>
      </c>
      <c r="J16" s="13" t="s">
        <v>70</v>
      </c>
      <c r="K16" s="51"/>
      <c r="L16" s="51"/>
    </row>
    <row r="17" spans="1:12" s="77" customFormat="1" ht="32.25" customHeight="1" x14ac:dyDescent="0.2">
      <c r="A17" s="15"/>
      <c r="B17" s="26"/>
      <c r="C17" s="16">
        <v>0</v>
      </c>
      <c r="D17" s="17"/>
      <c r="E17" s="17"/>
      <c r="F17" s="17"/>
      <c r="G17" s="18"/>
      <c r="H17" s="18"/>
      <c r="I17" s="18"/>
      <c r="J17" s="17"/>
      <c r="K17" s="51"/>
      <c r="L17" s="51"/>
    </row>
    <row r="18" spans="1:12" x14ac:dyDescent="0.2">
      <c r="A18" s="257" t="s">
        <v>136</v>
      </c>
      <c r="B18" s="255" t="s">
        <v>41</v>
      </c>
      <c r="C18" s="255"/>
      <c r="D18" s="255"/>
      <c r="E18" s="255"/>
      <c r="F18" s="255"/>
      <c r="G18" s="255"/>
      <c r="H18" s="256"/>
      <c r="I18" s="256"/>
      <c r="J18" s="256"/>
    </row>
    <row r="19" spans="1:12" ht="12.6" customHeight="1" x14ac:dyDescent="0.2">
      <c r="A19" s="257"/>
      <c r="B19" s="246" t="s">
        <v>139</v>
      </c>
      <c r="C19" s="246"/>
      <c r="D19" s="246"/>
      <c r="E19" s="246"/>
      <c r="F19" s="246"/>
      <c r="G19" s="246"/>
      <c r="H19" s="247"/>
      <c r="I19" s="247"/>
      <c r="J19" s="247"/>
    </row>
    <row r="20" spans="1:12" ht="12.6" customHeight="1" x14ac:dyDescent="0.2">
      <c r="A20" s="257"/>
      <c r="B20" s="246" t="s">
        <v>140</v>
      </c>
      <c r="C20" s="246"/>
      <c r="D20" s="246"/>
      <c r="E20" s="246"/>
      <c r="F20" s="246"/>
      <c r="G20" s="246"/>
      <c r="H20" s="247"/>
      <c r="I20" s="247"/>
      <c r="J20" s="247"/>
    </row>
    <row r="21" spans="1:12" ht="26.1" customHeight="1" x14ac:dyDescent="0.2">
      <c r="A21" s="258"/>
      <c r="B21" s="251" t="s">
        <v>141</v>
      </c>
      <c r="C21" s="252"/>
      <c r="D21" s="252"/>
      <c r="E21" s="252"/>
      <c r="F21" s="252"/>
      <c r="G21" s="252"/>
      <c r="H21" s="253"/>
      <c r="I21" s="253"/>
      <c r="J21" s="254"/>
    </row>
    <row r="22" spans="1:12" ht="12.6" customHeight="1" x14ac:dyDescent="0.2">
      <c r="A22" s="258"/>
      <c r="B22" s="246" t="s">
        <v>142</v>
      </c>
      <c r="C22" s="246"/>
      <c r="D22" s="246"/>
      <c r="E22" s="246"/>
      <c r="F22" s="246"/>
      <c r="G22" s="246"/>
      <c r="H22" s="247"/>
      <c r="I22" s="247"/>
      <c r="J22" s="247"/>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48" zoomScale="80" zoomScaleNormal="80" zoomScaleSheetLayoutView="85" workbookViewId="0">
      <selection activeCell="B58" sqref="B58"/>
    </sheetView>
  </sheetViews>
  <sheetFormatPr defaultColWidth="9.28515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28515625" style="2"/>
  </cols>
  <sheetData>
    <row r="1" spans="1:13" ht="27.75" customHeight="1" x14ac:dyDescent="0.2">
      <c r="A1" s="52" t="s">
        <v>37</v>
      </c>
      <c r="B1" s="259" t="s">
        <v>143</v>
      </c>
      <c r="C1" s="260"/>
      <c r="D1" s="260"/>
      <c r="F1" s="261" t="s">
        <v>144</v>
      </c>
      <c r="G1" s="262"/>
      <c r="H1" s="263"/>
      <c r="I1" s="4"/>
      <c r="J1" s="2"/>
      <c r="K1" s="2"/>
    </row>
    <row r="2" spans="1:13" ht="31.5" customHeight="1" x14ac:dyDescent="0.2">
      <c r="A2" s="264" t="str">
        <f>Overview!B4&amp; " - Effective from "&amp;Overview!D4&amp;" - "&amp;Overview!E4&amp;" LDNO tariffs"</f>
        <v>Fulcrum Electricity Assets Ltd - GSP_P - Effective from 1 April 2027 - Final  LDNO tariffs</v>
      </c>
      <c r="B2" s="264"/>
      <c r="C2" s="264"/>
      <c r="D2" s="264"/>
      <c r="E2" s="264"/>
      <c r="F2" s="264"/>
      <c r="G2" s="264"/>
      <c r="H2" s="264"/>
      <c r="I2" s="264"/>
      <c r="J2" s="264"/>
    </row>
    <row r="3" spans="1:13" ht="8.25" customHeight="1" x14ac:dyDescent="0.2">
      <c r="A3" s="87"/>
      <c r="B3" s="87"/>
      <c r="C3" s="87"/>
      <c r="D3" s="87"/>
      <c r="E3" s="87"/>
      <c r="F3" s="87"/>
      <c r="G3" s="87"/>
      <c r="H3" s="87"/>
      <c r="I3" s="87"/>
      <c r="J3" s="87"/>
    </row>
    <row r="4" spans="1:13" ht="27" customHeight="1" x14ac:dyDescent="0.2">
      <c r="A4" s="221" t="s">
        <v>39</v>
      </c>
      <c r="B4" s="221"/>
      <c r="C4" s="221"/>
      <c r="D4" s="221"/>
      <c r="E4" s="89"/>
      <c r="F4" s="221" t="s">
        <v>40</v>
      </c>
      <c r="G4" s="221"/>
      <c r="H4" s="221"/>
      <c r="I4" s="221"/>
      <c r="J4" s="221"/>
      <c r="L4" s="4"/>
    </row>
    <row r="5" spans="1:13" ht="32.25" customHeight="1" x14ac:dyDescent="0.2">
      <c r="A5" s="76" t="s">
        <v>41</v>
      </c>
      <c r="B5" s="81" t="s">
        <v>42</v>
      </c>
      <c r="C5" s="94" t="s">
        <v>43</v>
      </c>
      <c r="D5" s="78" t="s">
        <v>44</v>
      </c>
      <c r="E5" s="85"/>
      <c r="F5" s="234"/>
      <c r="G5" s="235"/>
      <c r="H5" s="82" t="s">
        <v>45</v>
      </c>
      <c r="I5" s="83" t="s">
        <v>46</v>
      </c>
      <c r="J5" s="78" t="s">
        <v>44</v>
      </c>
      <c r="K5" s="85"/>
      <c r="L5" s="4"/>
      <c r="M5" s="4"/>
    </row>
    <row r="6" spans="1:13" ht="56.25" customHeight="1" x14ac:dyDescent="0.2">
      <c r="A6" s="79" t="s">
        <v>47</v>
      </c>
      <c r="B6" s="84" t="s">
        <v>48</v>
      </c>
      <c r="C6" s="20"/>
      <c r="D6" s="20"/>
      <c r="E6" s="85"/>
      <c r="F6" s="225" t="s">
        <v>49</v>
      </c>
      <c r="G6" s="225"/>
      <c r="H6" s="20"/>
      <c r="I6" s="84" t="s">
        <v>50</v>
      </c>
      <c r="J6" s="20"/>
      <c r="K6" s="85"/>
      <c r="L6" s="4"/>
      <c r="M6" s="4"/>
    </row>
    <row r="7" spans="1:13" ht="56.25" customHeight="1" x14ac:dyDescent="0.2">
      <c r="A7" s="79" t="s">
        <v>47</v>
      </c>
      <c r="B7" s="20"/>
      <c r="C7" s="84" t="s">
        <v>51</v>
      </c>
      <c r="D7" s="20"/>
      <c r="E7" s="85"/>
      <c r="F7" s="225" t="s">
        <v>52</v>
      </c>
      <c r="G7" s="225"/>
      <c r="H7" s="22" t="s">
        <v>48</v>
      </c>
      <c r="I7" s="84" t="s">
        <v>51</v>
      </c>
      <c r="J7" s="20"/>
      <c r="K7" s="85"/>
      <c r="L7" s="4"/>
      <c r="M7" s="4"/>
    </row>
    <row r="8" spans="1:13" ht="55.5" customHeight="1" x14ac:dyDescent="0.2">
      <c r="A8" s="79" t="s">
        <v>47</v>
      </c>
      <c r="B8" s="20"/>
      <c r="C8" s="20"/>
      <c r="D8" s="84" t="s">
        <v>53</v>
      </c>
      <c r="E8" s="85"/>
      <c r="F8" s="225" t="s">
        <v>54</v>
      </c>
      <c r="G8" s="225"/>
      <c r="H8" s="20"/>
      <c r="I8" s="20"/>
      <c r="J8" s="84" t="s">
        <v>53</v>
      </c>
      <c r="K8" s="85"/>
      <c r="L8" s="4"/>
      <c r="M8" s="4"/>
    </row>
    <row r="9" spans="1:13" s="77" customFormat="1" ht="55.5" customHeight="1" x14ac:dyDescent="0.2">
      <c r="A9" s="79" t="s">
        <v>55</v>
      </c>
      <c r="B9" s="20"/>
      <c r="C9" s="84" t="s">
        <v>56</v>
      </c>
      <c r="D9" s="84" t="s">
        <v>57</v>
      </c>
      <c r="E9" s="88"/>
      <c r="F9" s="270" t="s">
        <v>55</v>
      </c>
      <c r="G9" s="271"/>
      <c r="H9" s="20"/>
      <c r="I9" s="84" t="s">
        <v>56</v>
      </c>
      <c r="J9" s="84" t="s">
        <v>57</v>
      </c>
      <c r="K9" s="85"/>
      <c r="L9" s="51"/>
      <c r="M9" s="51"/>
    </row>
    <row r="10" spans="1:13" ht="27.75" customHeight="1" x14ac:dyDescent="0.2">
      <c r="A10" s="80" t="s">
        <v>59</v>
      </c>
      <c r="B10" s="267" t="s">
        <v>60</v>
      </c>
      <c r="C10" s="268"/>
      <c r="D10" s="269"/>
      <c r="F10" s="265" t="s">
        <v>59</v>
      </c>
      <c r="G10" s="266"/>
      <c r="H10" s="267" t="s">
        <v>60</v>
      </c>
      <c r="I10" s="268"/>
      <c r="J10" s="269"/>
    </row>
    <row r="13" spans="1:13" ht="38.25" x14ac:dyDescent="0.2">
      <c r="A13" s="27" t="s">
        <v>61</v>
      </c>
      <c r="B13" s="27" t="s">
        <v>145</v>
      </c>
      <c r="C13" s="13" t="s">
        <v>63</v>
      </c>
      <c r="D13" s="55" t="s">
        <v>64</v>
      </c>
      <c r="E13" s="55" t="s">
        <v>65</v>
      </c>
      <c r="F13" s="55" t="s">
        <v>66</v>
      </c>
      <c r="G13" s="13" t="s">
        <v>67</v>
      </c>
      <c r="H13" s="13" t="s">
        <v>68</v>
      </c>
      <c r="I13" s="13" t="s">
        <v>69</v>
      </c>
      <c r="J13" s="13" t="s">
        <v>70</v>
      </c>
    </row>
    <row r="14" spans="1:13" ht="27.75" customHeight="1" x14ac:dyDescent="0.2">
      <c r="A14" s="165" t="s">
        <v>146</v>
      </c>
      <c r="B14" s="26" t="s">
        <v>1256</v>
      </c>
      <c r="C14" s="166" t="s">
        <v>73</v>
      </c>
      <c r="D14" s="137">
        <v>9.407</v>
      </c>
      <c r="E14" s="138">
        <v>3.4209999999999998</v>
      </c>
      <c r="F14" s="139">
        <v>0.72899999999999998</v>
      </c>
      <c r="G14" s="167">
        <v>10.99</v>
      </c>
      <c r="H14" s="168"/>
      <c r="I14" s="170"/>
      <c r="J14" s="43"/>
    </row>
    <row r="15" spans="1:13" ht="27.75" customHeight="1" x14ac:dyDescent="0.2">
      <c r="A15" s="165" t="s">
        <v>147</v>
      </c>
      <c r="B15" s="26" t="s">
        <v>1257</v>
      </c>
      <c r="C15" s="166">
        <v>2</v>
      </c>
      <c r="D15" s="137">
        <v>9.407</v>
      </c>
      <c r="E15" s="138">
        <v>3.4209999999999998</v>
      </c>
      <c r="F15" s="139">
        <v>0.72899999999999998</v>
      </c>
      <c r="G15" s="168"/>
      <c r="H15" s="168"/>
      <c r="I15" s="170"/>
      <c r="J15" s="43"/>
    </row>
    <row r="16" spans="1:13" ht="27.75" customHeight="1" x14ac:dyDescent="0.2">
      <c r="A16" s="165" t="s">
        <v>148</v>
      </c>
      <c r="B16" s="26" t="s">
        <v>1258</v>
      </c>
      <c r="C16" s="166" t="s">
        <v>77</v>
      </c>
      <c r="D16" s="137">
        <v>10.483000000000001</v>
      </c>
      <c r="E16" s="138">
        <v>3.8119999999999998</v>
      </c>
      <c r="F16" s="139">
        <v>0.81200000000000006</v>
      </c>
      <c r="G16" s="167">
        <v>16.149999999999999</v>
      </c>
      <c r="H16" s="168"/>
      <c r="I16" s="170"/>
      <c r="J16" s="43"/>
    </row>
    <row r="17" spans="1:10" ht="27.75" customHeight="1" x14ac:dyDescent="0.2">
      <c r="A17" s="165" t="s">
        <v>149</v>
      </c>
      <c r="B17" s="26" t="s">
        <v>1259</v>
      </c>
      <c r="C17" s="166" t="s">
        <v>77</v>
      </c>
      <c r="D17" s="137">
        <v>10.483000000000001</v>
      </c>
      <c r="E17" s="138">
        <v>3.8119999999999998</v>
      </c>
      <c r="F17" s="139">
        <v>0.81200000000000006</v>
      </c>
      <c r="G17" s="167">
        <v>15.44</v>
      </c>
      <c r="H17" s="168"/>
      <c r="I17" s="170"/>
      <c r="J17" s="43"/>
    </row>
    <row r="18" spans="1:10" ht="27.75" customHeight="1" x14ac:dyDescent="0.2">
      <c r="A18" s="165" t="s">
        <v>150</v>
      </c>
      <c r="B18" s="26" t="s">
        <v>1260</v>
      </c>
      <c r="C18" s="166" t="s">
        <v>77</v>
      </c>
      <c r="D18" s="137">
        <v>10.483000000000001</v>
      </c>
      <c r="E18" s="138">
        <v>3.8119999999999998</v>
      </c>
      <c r="F18" s="139">
        <v>0.81200000000000006</v>
      </c>
      <c r="G18" s="167">
        <v>12.46</v>
      </c>
      <c r="H18" s="168"/>
      <c r="I18" s="170"/>
      <c r="J18" s="43"/>
    </row>
    <row r="19" spans="1:10" ht="27.75" customHeight="1" x14ac:dyDescent="0.2">
      <c r="A19" s="165" t="s">
        <v>151</v>
      </c>
      <c r="B19" s="26" t="s">
        <v>1261</v>
      </c>
      <c r="C19" s="166" t="s">
        <v>77</v>
      </c>
      <c r="D19" s="137">
        <v>10.483000000000001</v>
      </c>
      <c r="E19" s="138">
        <v>3.8119999999999998</v>
      </c>
      <c r="F19" s="139">
        <v>0.81200000000000006</v>
      </c>
      <c r="G19" s="167">
        <v>7.74</v>
      </c>
      <c r="H19" s="168"/>
      <c r="I19" s="170"/>
      <c r="J19" s="43"/>
    </row>
    <row r="20" spans="1:10" ht="27.75" customHeight="1" x14ac:dyDescent="0.2">
      <c r="A20" s="165" t="s">
        <v>152</v>
      </c>
      <c r="B20" s="26" t="s">
        <v>1262</v>
      </c>
      <c r="C20" s="166" t="s">
        <v>77</v>
      </c>
      <c r="D20" s="137">
        <v>10.425000000000001</v>
      </c>
      <c r="E20" s="138">
        <v>3.7530000000000001</v>
      </c>
      <c r="F20" s="139">
        <v>0.754</v>
      </c>
      <c r="G20" s="167">
        <v>0</v>
      </c>
      <c r="H20" s="168"/>
      <c r="I20" s="170"/>
      <c r="J20" s="43"/>
    </row>
    <row r="21" spans="1:10" ht="27.75" customHeight="1" x14ac:dyDescent="0.2">
      <c r="A21" s="165" t="s">
        <v>153</v>
      </c>
      <c r="B21" s="26" t="s">
        <v>1263</v>
      </c>
      <c r="C21" s="166">
        <v>4</v>
      </c>
      <c r="D21" s="137">
        <v>10.483000000000001</v>
      </c>
      <c r="E21" s="138">
        <v>3.8119999999999998</v>
      </c>
      <c r="F21" s="139">
        <v>0.81200000000000006</v>
      </c>
      <c r="G21" s="168"/>
      <c r="H21" s="168"/>
      <c r="I21" s="170"/>
      <c r="J21" s="43"/>
    </row>
    <row r="22" spans="1:10" ht="27.75" customHeight="1" x14ac:dyDescent="0.2">
      <c r="A22" s="165" t="s">
        <v>154</v>
      </c>
      <c r="B22" s="26" t="s">
        <v>1264</v>
      </c>
      <c r="C22" s="166">
        <v>0</v>
      </c>
      <c r="D22" s="137">
        <v>6.1180000000000003</v>
      </c>
      <c r="E22" s="138">
        <v>2.121</v>
      </c>
      <c r="F22" s="139">
        <v>0.50900000000000001</v>
      </c>
      <c r="G22" s="167">
        <v>35.44</v>
      </c>
      <c r="H22" s="167">
        <v>11.32</v>
      </c>
      <c r="I22" s="171">
        <v>11.32</v>
      </c>
      <c r="J22" s="42">
        <v>0.33400000000000002</v>
      </c>
    </row>
    <row r="23" spans="1:10" ht="27.75" customHeight="1" x14ac:dyDescent="0.2">
      <c r="A23" s="165" t="s">
        <v>155</v>
      </c>
      <c r="B23" s="26" t="s">
        <v>1265</v>
      </c>
      <c r="C23" s="166">
        <v>0</v>
      </c>
      <c r="D23" s="137">
        <v>6.0940000000000003</v>
      </c>
      <c r="E23" s="138">
        <v>2.0979999999999999</v>
      </c>
      <c r="F23" s="139">
        <v>0.48499999999999999</v>
      </c>
      <c r="G23" s="167">
        <v>0</v>
      </c>
      <c r="H23" s="167">
        <v>11.32</v>
      </c>
      <c r="I23" s="171">
        <v>11.32</v>
      </c>
      <c r="J23" s="42">
        <v>0.33400000000000002</v>
      </c>
    </row>
    <row r="24" spans="1:10" ht="27.75" customHeight="1" x14ac:dyDescent="0.2">
      <c r="A24" s="165" t="s">
        <v>156</v>
      </c>
      <c r="B24" s="26" t="s">
        <v>1266</v>
      </c>
      <c r="C24" s="166">
        <v>0</v>
      </c>
      <c r="D24" s="137">
        <v>6.0350000000000001</v>
      </c>
      <c r="E24" s="138">
        <v>2.0390000000000001</v>
      </c>
      <c r="F24" s="139">
        <v>0.42599999999999999</v>
      </c>
      <c r="G24" s="167">
        <v>0</v>
      </c>
      <c r="H24" s="167">
        <v>11.32</v>
      </c>
      <c r="I24" s="171">
        <v>11.32</v>
      </c>
      <c r="J24" s="42">
        <v>0.33400000000000002</v>
      </c>
    </row>
    <row r="25" spans="1:10" ht="27.75" customHeight="1" x14ac:dyDescent="0.2">
      <c r="A25" s="165" t="s">
        <v>157</v>
      </c>
      <c r="B25" s="26" t="s">
        <v>1267</v>
      </c>
      <c r="C25" s="166">
        <v>0</v>
      </c>
      <c r="D25" s="137">
        <v>6.0060000000000002</v>
      </c>
      <c r="E25" s="138">
        <v>2.0099999999999998</v>
      </c>
      <c r="F25" s="139">
        <v>0.39700000000000002</v>
      </c>
      <c r="G25" s="167">
        <v>0</v>
      </c>
      <c r="H25" s="167">
        <v>11.32</v>
      </c>
      <c r="I25" s="171">
        <v>11.32</v>
      </c>
      <c r="J25" s="42">
        <v>0.33400000000000002</v>
      </c>
    </row>
    <row r="26" spans="1:10" ht="27.75" customHeight="1" x14ac:dyDescent="0.2">
      <c r="A26" s="165" t="s">
        <v>158</v>
      </c>
      <c r="B26" s="26" t="s">
        <v>1268</v>
      </c>
      <c r="C26" s="166">
        <v>0</v>
      </c>
      <c r="D26" s="137">
        <v>5.9779999999999998</v>
      </c>
      <c r="E26" s="138">
        <v>1.982</v>
      </c>
      <c r="F26" s="139">
        <v>0.36899999999999999</v>
      </c>
      <c r="G26" s="167">
        <v>0</v>
      </c>
      <c r="H26" s="167">
        <v>11.32</v>
      </c>
      <c r="I26" s="171">
        <v>11.32</v>
      </c>
      <c r="J26" s="42">
        <v>0.33400000000000002</v>
      </c>
    </row>
    <row r="27" spans="1:10" ht="27.75" customHeight="1" x14ac:dyDescent="0.2">
      <c r="A27" s="165" t="s">
        <v>159</v>
      </c>
      <c r="B27" s="26" t="s">
        <v>1269</v>
      </c>
      <c r="C27" s="172" t="s">
        <v>105</v>
      </c>
      <c r="D27" s="140">
        <v>21.914999999999999</v>
      </c>
      <c r="E27" s="141">
        <v>5.8250000000000002</v>
      </c>
      <c r="F27" s="139">
        <v>3.452</v>
      </c>
      <c r="G27" s="168"/>
      <c r="H27" s="168"/>
      <c r="I27" s="170"/>
      <c r="J27" s="43"/>
    </row>
    <row r="28" spans="1:10" ht="27.75" customHeight="1" x14ac:dyDescent="0.2">
      <c r="A28" s="165" t="s">
        <v>160</v>
      </c>
      <c r="B28" s="26" t="s">
        <v>1270</v>
      </c>
      <c r="C28" s="172" t="s">
        <v>161</v>
      </c>
      <c r="D28" s="137">
        <v>-8.7249999999999996</v>
      </c>
      <c r="E28" s="138">
        <v>-3.1720000000000002</v>
      </c>
      <c r="F28" s="139">
        <v>-0.67600000000000005</v>
      </c>
      <c r="G28" s="167">
        <v>0</v>
      </c>
      <c r="H28" s="168"/>
      <c r="I28" s="170"/>
      <c r="J28" s="43"/>
    </row>
    <row r="29" spans="1:10" ht="27.75" customHeight="1" x14ac:dyDescent="0.2">
      <c r="A29" s="165" t="s">
        <v>162</v>
      </c>
      <c r="B29" s="26" t="s">
        <v>1271</v>
      </c>
      <c r="C29" s="172">
        <v>0</v>
      </c>
      <c r="D29" s="137">
        <v>-8.7249999999999996</v>
      </c>
      <c r="E29" s="138">
        <v>-3.1720000000000002</v>
      </c>
      <c r="F29" s="139">
        <v>-0.67600000000000005</v>
      </c>
      <c r="G29" s="167">
        <v>0</v>
      </c>
      <c r="H29" s="168"/>
      <c r="I29" s="170"/>
      <c r="J29" s="42">
        <v>0.55900000000000005</v>
      </c>
    </row>
    <row r="30" spans="1:10" ht="27.75" customHeight="1" x14ac:dyDescent="0.2">
      <c r="A30" s="169" t="s">
        <v>163</v>
      </c>
      <c r="B30" s="26" t="s">
        <v>1272</v>
      </c>
      <c r="C30" s="172" t="s">
        <v>73</v>
      </c>
      <c r="D30" s="137">
        <v>6.2039999999999997</v>
      </c>
      <c r="E30" s="138">
        <v>2.2559999999999998</v>
      </c>
      <c r="F30" s="139">
        <v>0.48099999999999998</v>
      </c>
      <c r="G30" s="167">
        <v>7.25</v>
      </c>
      <c r="H30" s="168"/>
      <c r="I30" s="170"/>
      <c r="J30" s="43"/>
    </row>
    <row r="31" spans="1:10" ht="27.75" customHeight="1" x14ac:dyDescent="0.2">
      <c r="A31" s="169" t="s">
        <v>164</v>
      </c>
      <c r="B31" s="26" t="s">
        <v>1273</v>
      </c>
      <c r="C31" s="172">
        <v>2</v>
      </c>
      <c r="D31" s="137">
        <v>6.2039999999999997</v>
      </c>
      <c r="E31" s="138">
        <v>2.2559999999999998</v>
      </c>
      <c r="F31" s="139">
        <v>0.48099999999999998</v>
      </c>
      <c r="G31" s="168"/>
      <c r="H31" s="168"/>
      <c r="I31" s="170"/>
      <c r="J31" s="43"/>
    </row>
    <row r="32" spans="1:10" ht="27.75" customHeight="1" x14ac:dyDescent="0.2">
      <c r="A32" s="169" t="s">
        <v>165</v>
      </c>
      <c r="B32" s="26" t="s">
        <v>1274</v>
      </c>
      <c r="C32" s="172" t="s">
        <v>77</v>
      </c>
      <c r="D32" s="137">
        <v>6.9139999999999997</v>
      </c>
      <c r="E32" s="138">
        <v>2.5139999999999998</v>
      </c>
      <c r="F32" s="139">
        <v>0.53600000000000003</v>
      </c>
      <c r="G32" s="167">
        <v>10.65</v>
      </c>
      <c r="H32" s="168"/>
      <c r="I32" s="170"/>
      <c r="J32" s="43"/>
    </row>
    <row r="33" spans="1:10" ht="27.75" customHeight="1" x14ac:dyDescent="0.2">
      <c r="A33" s="169" t="s">
        <v>166</v>
      </c>
      <c r="B33" s="26" t="s">
        <v>1275</v>
      </c>
      <c r="C33" s="172" t="s">
        <v>77</v>
      </c>
      <c r="D33" s="137">
        <v>6.9139999999999997</v>
      </c>
      <c r="E33" s="138">
        <v>2.5139999999999998</v>
      </c>
      <c r="F33" s="139">
        <v>0.53600000000000003</v>
      </c>
      <c r="G33" s="167">
        <v>10.18</v>
      </c>
      <c r="H33" s="168"/>
      <c r="I33" s="170"/>
      <c r="J33" s="43"/>
    </row>
    <row r="34" spans="1:10" ht="27.75" customHeight="1" x14ac:dyDescent="0.2">
      <c r="A34" s="169" t="s">
        <v>167</v>
      </c>
      <c r="B34" s="26" t="s">
        <v>1276</v>
      </c>
      <c r="C34" s="172" t="s">
        <v>77</v>
      </c>
      <c r="D34" s="137">
        <v>6.9139999999999997</v>
      </c>
      <c r="E34" s="138">
        <v>2.5139999999999998</v>
      </c>
      <c r="F34" s="139">
        <v>0.53600000000000003</v>
      </c>
      <c r="G34" s="167">
        <v>8.2200000000000006</v>
      </c>
      <c r="H34" s="168"/>
      <c r="I34" s="170"/>
      <c r="J34" s="43"/>
    </row>
    <row r="35" spans="1:10" ht="27.75" customHeight="1" x14ac:dyDescent="0.2">
      <c r="A35" s="169" t="s">
        <v>168</v>
      </c>
      <c r="B35" s="26" t="s">
        <v>1277</v>
      </c>
      <c r="C35" s="172" t="s">
        <v>77</v>
      </c>
      <c r="D35" s="137">
        <v>6.9139999999999997</v>
      </c>
      <c r="E35" s="138">
        <v>2.5139999999999998</v>
      </c>
      <c r="F35" s="139">
        <v>0.53600000000000003</v>
      </c>
      <c r="G35" s="167">
        <v>5.1100000000000003</v>
      </c>
      <c r="H35" s="168"/>
      <c r="I35" s="170"/>
      <c r="J35" s="43"/>
    </row>
    <row r="36" spans="1:10" ht="27.75" customHeight="1" x14ac:dyDescent="0.2">
      <c r="A36" s="169" t="s">
        <v>169</v>
      </c>
      <c r="B36" s="26" t="s">
        <v>1278</v>
      </c>
      <c r="C36" s="172" t="s">
        <v>77</v>
      </c>
      <c r="D36" s="137">
        <v>6.875</v>
      </c>
      <c r="E36" s="138">
        <v>2.4750000000000001</v>
      </c>
      <c r="F36" s="139">
        <v>0.497</v>
      </c>
      <c r="G36" s="167">
        <v>0</v>
      </c>
      <c r="H36" s="168"/>
      <c r="I36" s="170"/>
      <c r="J36" s="43"/>
    </row>
    <row r="37" spans="1:10" ht="27.75" customHeight="1" x14ac:dyDescent="0.2">
      <c r="A37" s="169" t="s">
        <v>170</v>
      </c>
      <c r="B37" s="26" t="s">
        <v>1279</v>
      </c>
      <c r="C37" s="172">
        <v>4</v>
      </c>
      <c r="D37" s="137">
        <v>6.9139999999999997</v>
      </c>
      <c r="E37" s="138">
        <v>2.5139999999999998</v>
      </c>
      <c r="F37" s="139">
        <v>0.53600000000000003</v>
      </c>
      <c r="G37" s="168"/>
      <c r="H37" s="168"/>
      <c r="I37" s="170"/>
      <c r="J37" s="43"/>
    </row>
    <row r="38" spans="1:10" ht="27.75" customHeight="1" x14ac:dyDescent="0.2">
      <c r="A38" s="169" t="s">
        <v>171</v>
      </c>
      <c r="B38" s="26" t="s">
        <v>1280</v>
      </c>
      <c r="C38" s="172">
        <v>0</v>
      </c>
      <c r="D38" s="137">
        <v>4.0350000000000001</v>
      </c>
      <c r="E38" s="138">
        <v>1.399</v>
      </c>
      <c r="F38" s="139">
        <v>0.33600000000000002</v>
      </c>
      <c r="G38" s="167">
        <v>23.37</v>
      </c>
      <c r="H38" s="167">
        <v>7.47</v>
      </c>
      <c r="I38" s="171">
        <v>7.47</v>
      </c>
      <c r="J38" s="42">
        <v>0.22</v>
      </c>
    </row>
    <row r="39" spans="1:10" ht="27.75" customHeight="1" x14ac:dyDescent="0.2">
      <c r="A39" s="169" t="s">
        <v>172</v>
      </c>
      <c r="B39" s="26" t="s">
        <v>1281</v>
      </c>
      <c r="C39" s="172">
        <v>0</v>
      </c>
      <c r="D39" s="137">
        <v>4.0190000000000001</v>
      </c>
      <c r="E39" s="138">
        <v>1.383</v>
      </c>
      <c r="F39" s="139">
        <v>0.32</v>
      </c>
      <c r="G39" s="167">
        <v>0</v>
      </c>
      <c r="H39" s="167">
        <v>7.47</v>
      </c>
      <c r="I39" s="171">
        <v>7.47</v>
      </c>
      <c r="J39" s="42">
        <v>0.22</v>
      </c>
    </row>
    <row r="40" spans="1:10" ht="27.75" customHeight="1" x14ac:dyDescent="0.2">
      <c r="A40" s="169" t="s">
        <v>173</v>
      </c>
      <c r="B40" s="26" t="s">
        <v>1282</v>
      </c>
      <c r="C40" s="172">
        <v>0</v>
      </c>
      <c r="D40" s="137">
        <v>3.98</v>
      </c>
      <c r="E40" s="138">
        <v>1.345</v>
      </c>
      <c r="F40" s="139">
        <v>0.28100000000000003</v>
      </c>
      <c r="G40" s="167">
        <v>0</v>
      </c>
      <c r="H40" s="167">
        <v>7.47</v>
      </c>
      <c r="I40" s="171">
        <v>7.47</v>
      </c>
      <c r="J40" s="42">
        <v>0.22</v>
      </c>
    </row>
    <row r="41" spans="1:10" ht="27.75" customHeight="1" x14ac:dyDescent="0.2">
      <c r="A41" s="169" t="s">
        <v>174</v>
      </c>
      <c r="B41" s="26" t="s">
        <v>1283</v>
      </c>
      <c r="C41" s="172">
        <v>0</v>
      </c>
      <c r="D41" s="137">
        <v>3.9609999999999999</v>
      </c>
      <c r="E41" s="138">
        <v>1.3260000000000001</v>
      </c>
      <c r="F41" s="139">
        <v>0.26200000000000001</v>
      </c>
      <c r="G41" s="167">
        <v>0</v>
      </c>
      <c r="H41" s="167">
        <v>7.47</v>
      </c>
      <c r="I41" s="171">
        <v>7.47</v>
      </c>
      <c r="J41" s="42">
        <v>0.22</v>
      </c>
    </row>
    <row r="42" spans="1:10" ht="27.75" customHeight="1" x14ac:dyDescent="0.2">
      <c r="A42" s="169" t="s">
        <v>175</v>
      </c>
      <c r="B42" s="26" t="s">
        <v>1284</v>
      </c>
      <c r="C42" s="172">
        <v>0</v>
      </c>
      <c r="D42" s="137">
        <v>3.9430000000000001</v>
      </c>
      <c r="E42" s="138">
        <v>1.3069999999999999</v>
      </c>
      <c r="F42" s="139">
        <v>0.24399999999999999</v>
      </c>
      <c r="G42" s="167">
        <v>0</v>
      </c>
      <c r="H42" s="167">
        <v>7.47</v>
      </c>
      <c r="I42" s="171">
        <v>7.47</v>
      </c>
      <c r="J42" s="42">
        <v>0.22</v>
      </c>
    </row>
    <row r="43" spans="1:10" ht="27.75" customHeight="1" x14ac:dyDescent="0.2">
      <c r="A43" s="169" t="s">
        <v>176</v>
      </c>
      <c r="B43" s="26" t="s">
        <v>1241</v>
      </c>
      <c r="C43" s="172">
        <v>0</v>
      </c>
      <c r="D43" s="137">
        <v>2.5710000000000002</v>
      </c>
      <c r="E43" s="138">
        <v>0.69599999999999995</v>
      </c>
      <c r="F43" s="139">
        <v>0.28000000000000003</v>
      </c>
      <c r="G43" s="167">
        <v>86.89</v>
      </c>
      <c r="H43" s="167">
        <v>14.35</v>
      </c>
      <c r="I43" s="171">
        <v>14.35</v>
      </c>
      <c r="J43" s="42">
        <v>0.126</v>
      </c>
    </row>
    <row r="44" spans="1:10" ht="27.75" customHeight="1" x14ac:dyDescent="0.2">
      <c r="A44" s="169" t="s">
        <v>177</v>
      </c>
      <c r="B44" s="26" t="s">
        <v>1242</v>
      </c>
      <c r="C44" s="172">
        <v>0</v>
      </c>
      <c r="D44" s="137">
        <v>2.548</v>
      </c>
      <c r="E44" s="138">
        <v>0.67200000000000004</v>
      </c>
      <c r="F44" s="139">
        <v>0.25700000000000001</v>
      </c>
      <c r="G44" s="167">
        <v>52.03</v>
      </c>
      <c r="H44" s="167">
        <v>14.35</v>
      </c>
      <c r="I44" s="171">
        <v>14.35</v>
      </c>
      <c r="J44" s="42">
        <v>0.126</v>
      </c>
    </row>
    <row r="45" spans="1:10" ht="27.75" customHeight="1" x14ac:dyDescent="0.2">
      <c r="A45" s="169" t="s">
        <v>178</v>
      </c>
      <c r="B45" s="26" t="s">
        <v>1243</v>
      </c>
      <c r="C45" s="172">
        <v>0</v>
      </c>
      <c r="D45" s="137">
        <v>2.4900000000000002</v>
      </c>
      <c r="E45" s="138">
        <v>0.61399999999999999</v>
      </c>
      <c r="F45" s="139">
        <v>0.19900000000000001</v>
      </c>
      <c r="G45" s="167">
        <v>52.03</v>
      </c>
      <c r="H45" s="167">
        <v>14.35</v>
      </c>
      <c r="I45" s="171">
        <v>14.35</v>
      </c>
      <c r="J45" s="42">
        <v>0.126</v>
      </c>
    </row>
    <row r="46" spans="1:10" ht="27.75" customHeight="1" x14ac:dyDescent="0.2">
      <c r="A46" s="169" t="s">
        <v>179</v>
      </c>
      <c r="B46" s="26" t="s">
        <v>1244</v>
      </c>
      <c r="C46" s="172">
        <v>0</v>
      </c>
      <c r="D46" s="137">
        <v>2.4620000000000002</v>
      </c>
      <c r="E46" s="138">
        <v>0.58599999999999997</v>
      </c>
      <c r="F46" s="139">
        <v>0.17</v>
      </c>
      <c r="G46" s="167">
        <v>52.03</v>
      </c>
      <c r="H46" s="167">
        <v>14.35</v>
      </c>
      <c r="I46" s="171">
        <v>14.35</v>
      </c>
      <c r="J46" s="42">
        <v>0.126</v>
      </c>
    </row>
    <row r="47" spans="1:10" ht="27.75" customHeight="1" x14ac:dyDescent="0.2">
      <c r="A47" s="169" t="s">
        <v>180</v>
      </c>
      <c r="B47" s="26" t="s">
        <v>1245</v>
      </c>
      <c r="C47" s="172">
        <v>0</v>
      </c>
      <c r="D47" s="137">
        <v>2.4340000000000002</v>
      </c>
      <c r="E47" s="138">
        <v>0.55800000000000005</v>
      </c>
      <c r="F47" s="139">
        <v>0.14299999999999999</v>
      </c>
      <c r="G47" s="167">
        <v>52.03</v>
      </c>
      <c r="H47" s="167">
        <v>14.35</v>
      </c>
      <c r="I47" s="171">
        <v>14.35</v>
      </c>
      <c r="J47" s="42">
        <v>0.126</v>
      </c>
    </row>
    <row r="48" spans="1:10" ht="27.75" customHeight="1" x14ac:dyDescent="0.2">
      <c r="A48" s="169" t="s">
        <v>181</v>
      </c>
      <c r="B48" s="26" t="s">
        <v>1246</v>
      </c>
      <c r="C48" s="172">
        <v>0</v>
      </c>
      <c r="D48" s="137">
        <v>1.39</v>
      </c>
      <c r="E48" s="138">
        <v>0.39500000000000002</v>
      </c>
      <c r="F48" s="139">
        <v>0.253</v>
      </c>
      <c r="G48" s="167">
        <v>420.49</v>
      </c>
      <c r="H48" s="167">
        <v>16.8</v>
      </c>
      <c r="I48" s="171">
        <v>16.8</v>
      </c>
      <c r="J48" s="42">
        <v>0.08</v>
      </c>
    </row>
    <row r="49" spans="1:10" ht="27.75" customHeight="1" x14ac:dyDescent="0.2">
      <c r="A49" s="169" t="s">
        <v>182</v>
      </c>
      <c r="B49" s="26" t="s">
        <v>1247</v>
      </c>
      <c r="C49" s="172">
        <v>0</v>
      </c>
      <c r="D49" s="137">
        <v>1.39</v>
      </c>
      <c r="E49" s="138">
        <v>0.39500000000000002</v>
      </c>
      <c r="F49" s="139">
        <v>0.253</v>
      </c>
      <c r="G49" s="167">
        <v>228.62</v>
      </c>
      <c r="H49" s="167">
        <v>16.8</v>
      </c>
      <c r="I49" s="171">
        <v>16.8</v>
      </c>
      <c r="J49" s="42">
        <v>0.08</v>
      </c>
    </row>
    <row r="50" spans="1:10" ht="27.75" customHeight="1" x14ac:dyDescent="0.2">
      <c r="A50" s="169" t="s">
        <v>183</v>
      </c>
      <c r="B50" s="26" t="s">
        <v>1248</v>
      </c>
      <c r="C50" s="172">
        <v>0</v>
      </c>
      <c r="D50" s="137">
        <v>1.3120000000000001</v>
      </c>
      <c r="E50" s="138">
        <v>0.318</v>
      </c>
      <c r="F50" s="139">
        <v>0.17599999999999999</v>
      </c>
      <c r="G50" s="167">
        <v>0</v>
      </c>
      <c r="H50" s="167">
        <v>16.8</v>
      </c>
      <c r="I50" s="171">
        <v>16.8</v>
      </c>
      <c r="J50" s="42">
        <v>0.08</v>
      </c>
    </row>
    <row r="51" spans="1:10" ht="27.75" customHeight="1" x14ac:dyDescent="0.2">
      <c r="A51" s="169" t="s">
        <v>184</v>
      </c>
      <c r="B51" s="26" t="s">
        <v>1249</v>
      </c>
      <c r="C51" s="172">
        <v>0</v>
      </c>
      <c r="D51" s="137">
        <v>1.2669999999999999</v>
      </c>
      <c r="E51" s="138">
        <v>0.27200000000000002</v>
      </c>
      <c r="F51" s="139">
        <v>0.13</v>
      </c>
      <c r="G51" s="167">
        <v>0</v>
      </c>
      <c r="H51" s="167">
        <v>16.8</v>
      </c>
      <c r="I51" s="171">
        <v>16.8</v>
      </c>
      <c r="J51" s="42">
        <v>0.08</v>
      </c>
    </row>
    <row r="52" spans="1:10" ht="27.75" customHeight="1" x14ac:dyDescent="0.2">
      <c r="A52" s="169" t="s">
        <v>185</v>
      </c>
      <c r="B52" s="26" t="s">
        <v>1250</v>
      </c>
      <c r="C52" s="172">
        <v>0</v>
      </c>
      <c r="D52" s="137">
        <v>1.2450000000000001</v>
      </c>
      <c r="E52" s="138">
        <v>0.25</v>
      </c>
      <c r="F52" s="139">
        <v>0.108</v>
      </c>
      <c r="G52" s="167">
        <v>0</v>
      </c>
      <c r="H52" s="167">
        <v>16.8</v>
      </c>
      <c r="I52" s="171">
        <v>16.8</v>
      </c>
      <c r="J52" s="42">
        <v>0.08</v>
      </c>
    </row>
    <row r="53" spans="1:10" ht="27.75" customHeight="1" x14ac:dyDescent="0.2">
      <c r="A53" s="169" t="s">
        <v>186</v>
      </c>
      <c r="B53" s="26" t="s">
        <v>1285</v>
      </c>
      <c r="C53" s="172" t="s">
        <v>105</v>
      </c>
      <c r="D53" s="140">
        <v>14.452999999999999</v>
      </c>
      <c r="E53" s="141">
        <v>3.8410000000000002</v>
      </c>
      <c r="F53" s="139">
        <v>2.2770000000000001</v>
      </c>
      <c r="G53" s="168"/>
      <c r="H53" s="168"/>
      <c r="I53" s="170"/>
      <c r="J53" s="43"/>
    </row>
    <row r="54" spans="1:10" ht="27.75" customHeight="1" x14ac:dyDescent="0.2">
      <c r="A54" s="169" t="s">
        <v>187</v>
      </c>
      <c r="B54" s="26" t="s">
        <v>1286</v>
      </c>
      <c r="C54" s="172" t="s">
        <v>107</v>
      </c>
      <c r="D54" s="137">
        <v>-8.7249999999999996</v>
      </c>
      <c r="E54" s="138">
        <v>-3.1720000000000002</v>
      </c>
      <c r="F54" s="139">
        <v>-0.67600000000000005</v>
      </c>
      <c r="G54" s="167">
        <v>0</v>
      </c>
      <c r="H54" s="168"/>
      <c r="I54" s="170"/>
      <c r="J54" s="43"/>
    </row>
    <row r="55" spans="1:10" ht="27.75" customHeight="1" x14ac:dyDescent="0.2">
      <c r="A55" s="169" t="s">
        <v>188</v>
      </c>
      <c r="B55" s="26" t="s">
        <v>1253</v>
      </c>
      <c r="C55" s="172" t="s">
        <v>107</v>
      </c>
      <c r="D55" s="137">
        <v>-7.3609999999999998</v>
      </c>
      <c r="E55" s="138">
        <v>-2.6160000000000001</v>
      </c>
      <c r="F55" s="139">
        <v>-0.59099999999999997</v>
      </c>
      <c r="G55" s="167">
        <v>0</v>
      </c>
      <c r="H55" s="168"/>
      <c r="I55" s="170"/>
      <c r="J55" s="43"/>
    </row>
    <row r="56" spans="1:10" ht="27.75" customHeight="1" x14ac:dyDescent="0.2">
      <c r="A56" s="169" t="s">
        <v>189</v>
      </c>
      <c r="B56" s="26" t="s">
        <v>1287</v>
      </c>
      <c r="C56" s="172">
        <v>0</v>
      </c>
      <c r="D56" s="137">
        <v>-8.7249999999999996</v>
      </c>
      <c r="E56" s="138">
        <v>-3.1720000000000002</v>
      </c>
      <c r="F56" s="139">
        <v>-0.67600000000000005</v>
      </c>
      <c r="G56" s="167">
        <v>0</v>
      </c>
      <c r="H56" s="168"/>
      <c r="I56" s="170"/>
      <c r="J56" s="42">
        <v>0.55900000000000005</v>
      </c>
    </row>
    <row r="57" spans="1:10" ht="27.75" customHeight="1" x14ac:dyDescent="0.2">
      <c r="A57" s="169" t="s">
        <v>190</v>
      </c>
      <c r="B57" s="26" t="s">
        <v>1288</v>
      </c>
      <c r="C57" s="172">
        <v>0</v>
      </c>
      <c r="D57" s="137">
        <v>-7.3609999999999998</v>
      </c>
      <c r="E57" s="138">
        <v>-2.6160000000000001</v>
      </c>
      <c r="F57" s="139">
        <v>-0.59099999999999997</v>
      </c>
      <c r="G57" s="167">
        <v>0</v>
      </c>
      <c r="H57" s="168"/>
      <c r="I57" s="170"/>
      <c r="J57" s="42">
        <v>0.41599999999999998</v>
      </c>
    </row>
    <row r="58" spans="1:10" ht="27.75" customHeight="1" x14ac:dyDescent="0.2">
      <c r="A58" s="169" t="s">
        <v>191</v>
      </c>
      <c r="B58" s="26" t="s">
        <v>1289</v>
      </c>
      <c r="C58" s="172">
        <v>0</v>
      </c>
      <c r="D58" s="137">
        <v>-3.2589999999999999</v>
      </c>
      <c r="E58" s="138">
        <v>-0.88200000000000001</v>
      </c>
      <c r="F58" s="139">
        <v>-0.35499999999999998</v>
      </c>
      <c r="G58" s="167">
        <v>0</v>
      </c>
      <c r="H58" s="168"/>
      <c r="I58" s="170"/>
      <c r="J58" s="42">
        <v>0.35699999999999998</v>
      </c>
    </row>
    <row r="59" spans="1:10" ht="27.75" customHeight="1" x14ac:dyDescent="0.2">
      <c r="A59" s="165" t="s">
        <v>192</v>
      </c>
      <c r="B59" s="26"/>
      <c r="C59" s="172" t="s">
        <v>73</v>
      </c>
      <c r="D59" s="137">
        <v>4.1109999999999998</v>
      </c>
      <c r="E59" s="138">
        <v>1.4950000000000001</v>
      </c>
      <c r="F59" s="139">
        <v>0.31900000000000001</v>
      </c>
      <c r="G59" s="167">
        <v>4.8</v>
      </c>
      <c r="H59" s="168"/>
      <c r="I59" s="170"/>
      <c r="J59" s="43"/>
    </row>
    <row r="60" spans="1:10" ht="27.75" customHeight="1" x14ac:dyDescent="0.2">
      <c r="A60" s="165" t="s">
        <v>193</v>
      </c>
      <c r="B60" s="26"/>
      <c r="C60" s="172">
        <v>2</v>
      </c>
      <c r="D60" s="137">
        <v>4.1109999999999998</v>
      </c>
      <c r="E60" s="138">
        <v>1.4950000000000001</v>
      </c>
      <c r="F60" s="139">
        <v>0.31900000000000001</v>
      </c>
      <c r="G60" s="168"/>
      <c r="H60" s="168"/>
      <c r="I60" s="170"/>
      <c r="J60" s="43"/>
    </row>
    <row r="61" spans="1:10" ht="27.75" customHeight="1" x14ac:dyDescent="0.2">
      <c r="A61" s="165" t="s">
        <v>194</v>
      </c>
      <c r="B61" s="26"/>
      <c r="C61" s="172" t="s">
        <v>77</v>
      </c>
      <c r="D61" s="137">
        <v>4.5819999999999999</v>
      </c>
      <c r="E61" s="138">
        <v>1.6659999999999999</v>
      </c>
      <c r="F61" s="139">
        <v>0.35499999999999998</v>
      </c>
      <c r="G61" s="167">
        <v>7.06</v>
      </c>
      <c r="H61" s="168"/>
      <c r="I61" s="170"/>
      <c r="J61" s="43"/>
    </row>
    <row r="62" spans="1:10" ht="27.75" customHeight="1" x14ac:dyDescent="0.2">
      <c r="A62" s="165" t="s">
        <v>195</v>
      </c>
      <c r="B62" s="26"/>
      <c r="C62" s="172" t="s">
        <v>77</v>
      </c>
      <c r="D62" s="137">
        <v>4.5819999999999999</v>
      </c>
      <c r="E62" s="138">
        <v>1.6659999999999999</v>
      </c>
      <c r="F62" s="139">
        <v>0.35499999999999998</v>
      </c>
      <c r="G62" s="167">
        <v>6.75</v>
      </c>
      <c r="H62" s="168"/>
      <c r="I62" s="170"/>
      <c r="J62" s="43"/>
    </row>
    <row r="63" spans="1:10" ht="27.75" customHeight="1" x14ac:dyDescent="0.2">
      <c r="A63" s="165" t="s">
        <v>196</v>
      </c>
      <c r="B63" s="26"/>
      <c r="C63" s="172" t="s">
        <v>77</v>
      </c>
      <c r="D63" s="137">
        <v>4.5819999999999999</v>
      </c>
      <c r="E63" s="138">
        <v>1.6659999999999999</v>
      </c>
      <c r="F63" s="139">
        <v>0.35499999999999998</v>
      </c>
      <c r="G63" s="167">
        <v>5.44</v>
      </c>
      <c r="H63" s="168"/>
      <c r="I63" s="170"/>
      <c r="J63" s="43"/>
    </row>
    <row r="64" spans="1:10" ht="27.75" customHeight="1" x14ac:dyDescent="0.2">
      <c r="A64" s="165" t="s">
        <v>197</v>
      </c>
      <c r="B64" s="26"/>
      <c r="C64" s="172" t="s">
        <v>77</v>
      </c>
      <c r="D64" s="137">
        <v>4.5819999999999999</v>
      </c>
      <c r="E64" s="138">
        <v>1.6659999999999999</v>
      </c>
      <c r="F64" s="139">
        <v>0.35499999999999998</v>
      </c>
      <c r="G64" s="167">
        <v>3.38</v>
      </c>
      <c r="H64" s="168"/>
      <c r="I64" s="170"/>
      <c r="J64" s="43"/>
    </row>
    <row r="65" spans="1:10" ht="27.75" customHeight="1" x14ac:dyDescent="0.2">
      <c r="A65" s="165" t="s">
        <v>198</v>
      </c>
      <c r="B65" s="26"/>
      <c r="C65" s="172" t="s">
        <v>77</v>
      </c>
      <c r="D65" s="137">
        <v>4.556</v>
      </c>
      <c r="E65" s="138">
        <v>1.64</v>
      </c>
      <c r="F65" s="139">
        <v>0.32900000000000001</v>
      </c>
      <c r="G65" s="167">
        <v>0</v>
      </c>
      <c r="H65" s="168"/>
      <c r="I65" s="170"/>
      <c r="J65" s="43"/>
    </row>
    <row r="66" spans="1:10" ht="27.75" customHeight="1" x14ac:dyDescent="0.2">
      <c r="A66" s="165" t="s">
        <v>199</v>
      </c>
      <c r="B66" s="26"/>
      <c r="C66" s="172">
        <v>4</v>
      </c>
      <c r="D66" s="137">
        <v>4.5819999999999999</v>
      </c>
      <c r="E66" s="138">
        <v>1.6659999999999999</v>
      </c>
      <c r="F66" s="139">
        <v>0.35499999999999998</v>
      </c>
      <c r="G66" s="168"/>
      <c r="H66" s="168"/>
      <c r="I66" s="170"/>
      <c r="J66" s="43"/>
    </row>
    <row r="67" spans="1:10" ht="27.75" customHeight="1" x14ac:dyDescent="0.2">
      <c r="A67" s="165" t="s">
        <v>200</v>
      </c>
      <c r="B67" s="26"/>
      <c r="C67" s="172">
        <v>0</v>
      </c>
      <c r="D67" s="137">
        <v>2.6739999999999999</v>
      </c>
      <c r="E67" s="138">
        <v>0.92700000000000005</v>
      </c>
      <c r="F67" s="139">
        <v>0.222</v>
      </c>
      <c r="G67" s="167">
        <v>15.49</v>
      </c>
      <c r="H67" s="167">
        <v>4.95</v>
      </c>
      <c r="I67" s="171">
        <v>4.95</v>
      </c>
      <c r="J67" s="42">
        <v>0.14599999999999999</v>
      </c>
    </row>
    <row r="68" spans="1:10" ht="27.75" customHeight="1" x14ac:dyDescent="0.2">
      <c r="A68" s="165" t="s">
        <v>201</v>
      </c>
      <c r="B68" s="26"/>
      <c r="C68" s="172">
        <v>0</v>
      </c>
      <c r="D68" s="137">
        <v>2.6629999999999998</v>
      </c>
      <c r="E68" s="138">
        <v>0.91700000000000004</v>
      </c>
      <c r="F68" s="139">
        <v>0.21199999999999999</v>
      </c>
      <c r="G68" s="167">
        <v>0</v>
      </c>
      <c r="H68" s="167">
        <v>4.95</v>
      </c>
      <c r="I68" s="171">
        <v>4.95</v>
      </c>
      <c r="J68" s="42">
        <v>0.14599999999999999</v>
      </c>
    </row>
    <row r="69" spans="1:10" ht="27.75" customHeight="1" x14ac:dyDescent="0.2">
      <c r="A69" s="165" t="s">
        <v>202</v>
      </c>
      <c r="B69" s="26"/>
      <c r="C69" s="172">
        <v>0</v>
      </c>
      <c r="D69" s="137">
        <v>2.6379999999999999</v>
      </c>
      <c r="E69" s="138">
        <v>0.89100000000000001</v>
      </c>
      <c r="F69" s="139">
        <v>0.186</v>
      </c>
      <c r="G69" s="167">
        <v>0</v>
      </c>
      <c r="H69" s="167">
        <v>4.95</v>
      </c>
      <c r="I69" s="171">
        <v>4.95</v>
      </c>
      <c r="J69" s="42">
        <v>0.14599999999999999</v>
      </c>
    </row>
    <row r="70" spans="1:10" ht="27.75" customHeight="1" x14ac:dyDescent="0.2">
      <c r="A70" s="165" t="s">
        <v>203</v>
      </c>
      <c r="B70" s="26"/>
      <c r="C70" s="172">
        <v>0</v>
      </c>
      <c r="D70" s="137">
        <v>2.625</v>
      </c>
      <c r="E70" s="138">
        <v>0.878</v>
      </c>
      <c r="F70" s="139">
        <v>0.17399999999999999</v>
      </c>
      <c r="G70" s="167">
        <v>0</v>
      </c>
      <c r="H70" s="167">
        <v>4.95</v>
      </c>
      <c r="I70" s="171">
        <v>4.95</v>
      </c>
      <c r="J70" s="42">
        <v>0.14599999999999999</v>
      </c>
    </row>
    <row r="71" spans="1:10" ht="27.75" customHeight="1" x14ac:dyDescent="0.2">
      <c r="A71" s="165" t="s">
        <v>204</v>
      </c>
      <c r="B71" s="26"/>
      <c r="C71" s="172">
        <v>0</v>
      </c>
      <c r="D71" s="137">
        <v>2.613</v>
      </c>
      <c r="E71" s="138">
        <v>0.86599999999999999</v>
      </c>
      <c r="F71" s="139">
        <v>0.161</v>
      </c>
      <c r="G71" s="167">
        <v>0</v>
      </c>
      <c r="H71" s="167">
        <v>4.95</v>
      </c>
      <c r="I71" s="171">
        <v>4.95</v>
      </c>
      <c r="J71" s="42">
        <v>0.14599999999999999</v>
      </c>
    </row>
    <row r="72" spans="1:10" ht="27.75" customHeight="1" x14ac:dyDescent="0.2">
      <c r="A72" s="165" t="s">
        <v>205</v>
      </c>
      <c r="B72" s="26"/>
      <c r="C72" s="172">
        <v>0</v>
      </c>
      <c r="D72" s="137">
        <v>1.6479999999999999</v>
      </c>
      <c r="E72" s="138">
        <v>0.44600000000000001</v>
      </c>
      <c r="F72" s="139">
        <v>0.17899999999999999</v>
      </c>
      <c r="G72" s="167">
        <v>55.71</v>
      </c>
      <c r="H72" s="167">
        <v>9.1999999999999993</v>
      </c>
      <c r="I72" s="171">
        <v>9.1999999999999993</v>
      </c>
      <c r="J72" s="42">
        <v>8.1000000000000003E-2</v>
      </c>
    </row>
    <row r="73" spans="1:10" ht="27.75" customHeight="1" x14ac:dyDescent="0.2">
      <c r="A73" s="165" t="s">
        <v>206</v>
      </c>
      <c r="B73" s="26"/>
      <c r="C73" s="172">
        <v>0</v>
      </c>
      <c r="D73" s="137">
        <v>1.633</v>
      </c>
      <c r="E73" s="138">
        <v>0.43099999999999999</v>
      </c>
      <c r="F73" s="139">
        <v>0.16400000000000001</v>
      </c>
      <c r="G73" s="167">
        <v>33.36</v>
      </c>
      <c r="H73" s="167">
        <v>9.1999999999999993</v>
      </c>
      <c r="I73" s="171">
        <v>9.1999999999999993</v>
      </c>
      <c r="J73" s="42">
        <v>8.1000000000000003E-2</v>
      </c>
    </row>
    <row r="74" spans="1:10" ht="27.75" customHeight="1" x14ac:dyDescent="0.2">
      <c r="A74" s="165" t="s">
        <v>207</v>
      </c>
      <c r="B74" s="26"/>
      <c r="C74" s="172">
        <v>0</v>
      </c>
      <c r="D74" s="137">
        <v>1.5960000000000001</v>
      </c>
      <c r="E74" s="138">
        <v>0.39400000000000002</v>
      </c>
      <c r="F74" s="139">
        <v>0.127</v>
      </c>
      <c r="G74" s="167">
        <v>33.36</v>
      </c>
      <c r="H74" s="167">
        <v>9.1999999999999993</v>
      </c>
      <c r="I74" s="171">
        <v>9.1999999999999993</v>
      </c>
      <c r="J74" s="42">
        <v>8.1000000000000003E-2</v>
      </c>
    </row>
    <row r="75" spans="1:10" ht="27.75" customHeight="1" x14ac:dyDescent="0.2">
      <c r="A75" s="165" t="s">
        <v>208</v>
      </c>
      <c r="B75" s="26"/>
      <c r="C75" s="172">
        <v>0</v>
      </c>
      <c r="D75" s="137">
        <v>1.5780000000000001</v>
      </c>
      <c r="E75" s="138">
        <v>0.376</v>
      </c>
      <c r="F75" s="139">
        <v>0.109</v>
      </c>
      <c r="G75" s="167">
        <v>33.36</v>
      </c>
      <c r="H75" s="167">
        <v>9.1999999999999993</v>
      </c>
      <c r="I75" s="171">
        <v>9.1999999999999993</v>
      </c>
      <c r="J75" s="42">
        <v>8.1000000000000003E-2</v>
      </c>
    </row>
    <row r="76" spans="1:10" ht="27.75" customHeight="1" x14ac:dyDescent="0.2">
      <c r="A76" s="165" t="s">
        <v>209</v>
      </c>
      <c r="B76" s="26"/>
      <c r="C76" s="172">
        <v>0</v>
      </c>
      <c r="D76" s="137">
        <v>1.56</v>
      </c>
      <c r="E76" s="138">
        <v>0.35799999999999998</v>
      </c>
      <c r="F76" s="139">
        <v>9.0999999999999998E-2</v>
      </c>
      <c r="G76" s="167">
        <v>33.36</v>
      </c>
      <c r="H76" s="167">
        <v>9.1999999999999993</v>
      </c>
      <c r="I76" s="171">
        <v>9.1999999999999993</v>
      </c>
      <c r="J76" s="42">
        <v>8.1000000000000003E-2</v>
      </c>
    </row>
    <row r="77" spans="1:10" ht="27.75" customHeight="1" x14ac:dyDescent="0.2">
      <c r="A77" s="165" t="s">
        <v>210</v>
      </c>
      <c r="B77" s="26"/>
      <c r="C77" s="172">
        <v>0</v>
      </c>
      <c r="D77" s="137">
        <v>0.88300000000000001</v>
      </c>
      <c r="E77" s="138">
        <v>0.251</v>
      </c>
      <c r="F77" s="139">
        <v>0.161</v>
      </c>
      <c r="G77" s="167">
        <v>267.13</v>
      </c>
      <c r="H77" s="167">
        <v>10.67</v>
      </c>
      <c r="I77" s="171">
        <v>10.67</v>
      </c>
      <c r="J77" s="42">
        <v>5.0999999999999997E-2</v>
      </c>
    </row>
    <row r="78" spans="1:10" ht="27.75" customHeight="1" x14ac:dyDescent="0.2">
      <c r="A78" s="165" t="s">
        <v>211</v>
      </c>
      <c r="B78" s="26"/>
      <c r="C78" s="172">
        <v>0</v>
      </c>
      <c r="D78" s="137">
        <v>0.88300000000000001</v>
      </c>
      <c r="E78" s="138">
        <v>0.251</v>
      </c>
      <c r="F78" s="139">
        <v>0.161</v>
      </c>
      <c r="G78" s="167">
        <v>145.24</v>
      </c>
      <c r="H78" s="167">
        <v>10.67</v>
      </c>
      <c r="I78" s="171">
        <v>10.67</v>
      </c>
      <c r="J78" s="42">
        <v>5.0999999999999997E-2</v>
      </c>
    </row>
    <row r="79" spans="1:10" ht="27.75" customHeight="1" x14ac:dyDescent="0.2">
      <c r="A79" s="165" t="s">
        <v>212</v>
      </c>
      <c r="B79" s="26"/>
      <c r="C79" s="172">
        <v>0</v>
      </c>
      <c r="D79" s="137">
        <v>0.83399999999999996</v>
      </c>
      <c r="E79" s="138">
        <v>0.20200000000000001</v>
      </c>
      <c r="F79" s="139">
        <v>0.112</v>
      </c>
      <c r="G79" s="167">
        <v>0</v>
      </c>
      <c r="H79" s="167">
        <v>10.67</v>
      </c>
      <c r="I79" s="171">
        <v>10.67</v>
      </c>
      <c r="J79" s="42">
        <v>5.0999999999999997E-2</v>
      </c>
    </row>
    <row r="80" spans="1:10" ht="27.75" customHeight="1" x14ac:dyDescent="0.2">
      <c r="A80" s="165" t="s">
        <v>213</v>
      </c>
      <c r="B80" s="26"/>
      <c r="C80" s="172">
        <v>0</v>
      </c>
      <c r="D80" s="137">
        <v>0.80500000000000005</v>
      </c>
      <c r="E80" s="138">
        <v>0.17299999999999999</v>
      </c>
      <c r="F80" s="139">
        <v>8.3000000000000004E-2</v>
      </c>
      <c r="G80" s="167">
        <v>0</v>
      </c>
      <c r="H80" s="167">
        <v>10.67</v>
      </c>
      <c r="I80" s="171">
        <v>10.67</v>
      </c>
      <c r="J80" s="42">
        <v>5.0999999999999997E-2</v>
      </c>
    </row>
    <row r="81" spans="1:10" ht="27.75" customHeight="1" x14ac:dyDescent="0.2">
      <c r="A81" s="165" t="s">
        <v>214</v>
      </c>
      <c r="B81" s="26"/>
      <c r="C81" s="172">
        <v>0</v>
      </c>
      <c r="D81" s="137">
        <v>0.79100000000000004</v>
      </c>
      <c r="E81" s="138">
        <v>0.159</v>
      </c>
      <c r="F81" s="139">
        <v>6.9000000000000006E-2</v>
      </c>
      <c r="G81" s="167">
        <v>0</v>
      </c>
      <c r="H81" s="167">
        <v>10.67</v>
      </c>
      <c r="I81" s="171">
        <v>10.67</v>
      </c>
      <c r="J81" s="42">
        <v>5.0999999999999997E-2</v>
      </c>
    </row>
    <row r="82" spans="1:10" ht="27.75" customHeight="1" x14ac:dyDescent="0.2">
      <c r="A82" s="165" t="s">
        <v>215</v>
      </c>
      <c r="B82" s="26"/>
      <c r="C82" s="172" t="s">
        <v>105</v>
      </c>
      <c r="D82" s="140">
        <v>9.577</v>
      </c>
      <c r="E82" s="141">
        <v>2.5459999999999998</v>
      </c>
      <c r="F82" s="139">
        <v>1.5089999999999999</v>
      </c>
      <c r="G82" s="168"/>
      <c r="H82" s="168"/>
      <c r="I82" s="170"/>
      <c r="J82" s="43"/>
    </row>
    <row r="83" spans="1:10" ht="27.75" customHeight="1" x14ac:dyDescent="0.2">
      <c r="A83" s="165" t="s">
        <v>216</v>
      </c>
      <c r="B83" s="26"/>
      <c r="C83" s="172" t="s">
        <v>107</v>
      </c>
      <c r="D83" s="137">
        <v>-3.738</v>
      </c>
      <c r="E83" s="138">
        <v>-1.359</v>
      </c>
      <c r="F83" s="139">
        <v>-0.28999999999999998</v>
      </c>
      <c r="G83" s="167">
        <v>0</v>
      </c>
      <c r="H83" s="168"/>
      <c r="I83" s="170"/>
      <c r="J83" s="43"/>
    </row>
    <row r="84" spans="1:10" ht="27.75" customHeight="1" x14ac:dyDescent="0.2">
      <c r="A84" s="165" t="s">
        <v>217</v>
      </c>
      <c r="B84" s="26"/>
      <c r="C84" s="172" t="s">
        <v>107</v>
      </c>
      <c r="D84" s="137">
        <v>-3.411</v>
      </c>
      <c r="E84" s="138">
        <v>-1.212</v>
      </c>
      <c r="F84" s="139">
        <v>-0.27400000000000002</v>
      </c>
      <c r="G84" s="167">
        <v>0</v>
      </c>
      <c r="H84" s="168"/>
      <c r="I84" s="170"/>
      <c r="J84" s="43"/>
    </row>
    <row r="85" spans="1:10" ht="27.75" customHeight="1" x14ac:dyDescent="0.2">
      <c r="A85" s="165" t="s">
        <v>218</v>
      </c>
      <c r="B85" s="26"/>
      <c r="C85" s="172">
        <v>0</v>
      </c>
      <c r="D85" s="137">
        <v>-3.738</v>
      </c>
      <c r="E85" s="138">
        <v>-1.359</v>
      </c>
      <c r="F85" s="139">
        <v>-0.28999999999999998</v>
      </c>
      <c r="G85" s="167">
        <v>0</v>
      </c>
      <c r="H85" s="168"/>
      <c r="I85" s="170"/>
      <c r="J85" s="42">
        <v>0.23899999999999999</v>
      </c>
    </row>
    <row r="86" spans="1:10" ht="27.75" customHeight="1" x14ac:dyDescent="0.2">
      <c r="A86" s="165" t="s">
        <v>219</v>
      </c>
      <c r="B86" s="26"/>
      <c r="C86" s="172">
        <v>0</v>
      </c>
      <c r="D86" s="137">
        <v>-3.411</v>
      </c>
      <c r="E86" s="138">
        <v>-1.212</v>
      </c>
      <c r="F86" s="139">
        <v>-0.27400000000000002</v>
      </c>
      <c r="G86" s="167">
        <v>0</v>
      </c>
      <c r="H86" s="168"/>
      <c r="I86" s="170"/>
      <c r="J86" s="42">
        <v>0.193</v>
      </c>
    </row>
    <row r="87" spans="1:10" ht="27.75" customHeight="1" x14ac:dyDescent="0.2">
      <c r="A87" s="165" t="s">
        <v>220</v>
      </c>
      <c r="B87" s="26"/>
      <c r="C87" s="172">
        <v>0</v>
      </c>
      <c r="D87" s="137">
        <v>-3.2589999999999999</v>
      </c>
      <c r="E87" s="138">
        <v>-0.88200000000000001</v>
      </c>
      <c r="F87" s="139">
        <v>-0.35499999999999998</v>
      </c>
      <c r="G87" s="167">
        <v>820.69</v>
      </c>
      <c r="H87" s="168"/>
      <c r="I87" s="170"/>
      <c r="J87" s="42">
        <v>0.35699999999999998</v>
      </c>
    </row>
    <row r="88" spans="1:10" ht="27.75" customHeight="1" x14ac:dyDescent="0.2">
      <c r="A88" s="165" t="s">
        <v>221</v>
      </c>
      <c r="B88" s="26"/>
      <c r="C88" s="172" t="s">
        <v>73</v>
      </c>
      <c r="D88" s="137">
        <v>2.552</v>
      </c>
      <c r="E88" s="138">
        <v>0.92800000000000005</v>
      </c>
      <c r="F88" s="139">
        <v>0.19800000000000001</v>
      </c>
      <c r="G88" s="167">
        <v>2.98</v>
      </c>
      <c r="H88" s="168"/>
      <c r="I88" s="170"/>
      <c r="J88" s="43"/>
    </row>
    <row r="89" spans="1:10" ht="27.75" customHeight="1" x14ac:dyDescent="0.2">
      <c r="A89" s="165" t="s">
        <v>222</v>
      </c>
      <c r="B89" s="26"/>
      <c r="C89" s="172">
        <v>2</v>
      </c>
      <c r="D89" s="137">
        <v>2.552</v>
      </c>
      <c r="E89" s="138">
        <v>0.92800000000000005</v>
      </c>
      <c r="F89" s="139">
        <v>0.19800000000000001</v>
      </c>
      <c r="G89" s="168"/>
      <c r="H89" s="168"/>
      <c r="I89" s="170"/>
      <c r="J89" s="43"/>
    </row>
    <row r="90" spans="1:10" ht="27.75" customHeight="1" x14ac:dyDescent="0.2">
      <c r="A90" s="165" t="s">
        <v>223</v>
      </c>
      <c r="B90" s="26"/>
      <c r="C90" s="172" t="s">
        <v>77</v>
      </c>
      <c r="D90" s="137">
        <v>2.8439999999999999</v>
      </c>
      <c r="E90" s="138">
        <v>1.034</v>
      </c>
      <c r="F90" s="139">
        <v>0.22</v>
      </c>
      <c r="G90" s="167">
        <v>4.38</v>
      </c>
      <c r="H90" s="168"/>
      <c r="I90" s="170"/>
      <c r="J90" s="43"/>
    </row>
    <row r="91" spans="1:10" ht="27.75" customHeight="1" x14ac:dyDescent="0.2">
      <c r="A91" s="165" t="s">
        <v>224</v>
      </c>
      <c r="B91" s="26"/>
      <c r="C91" s="172" t="s">
        <v>77</v>
      </c>
      <c r="D91" s="137">
        <v>2.8439999999999999</v>
      </c>
      <c r="E91" s="138">
        <v>1.034</v>
      </c>
      <c r="F91" s="139">
        <v>0.22</v>
      </c>
      <c r="G91" s="167">
        <v>4.1900000000000004</v>
      </c>
      <c r="H91" s="168"/>
      <c r="I91" s="170"/>
      <c r="J91" s="43"/>
    </row>
    <row r="92" spans="1:10" ht="27.75" customHeight="1" x14ac:dyDescent="0.2">
      <c r="A92" s="165" t="s">
        <v>225</v>
      </c>
      <c r="B92" s="26"/>
      <c r="C92" s="172" t="s">
        <v>77</v>
      </c>
      <c r="D92" s="137">
        <v>2.8439999999999999</v>
      </c>
      <c r="E92" s="138">
        <v>1.034</v>
      </c>
      <c r="F92" s="139">
        <v>0.22</v>
      </c>
      <c r="G92" s="167">
        <v>3.38</v>
      </c>
      <c r="H92" s="168"/>
      <c r="I92" s="170"/>
      <c r="J92" s="43"/>
    </row>
    <row r="93" spans="1:10" ht="27.75" customHeight="1" x14ac:dyDescent="0.2">
      <c r="A93" s="165" t="s">
        <v>226</v>
      </c>
      <c r="B93" s="26"/>
      <c r="C93" s="172" t="s">
        <v>77</v>
      </c>
      <c r="D93" s="137">
        <v>2.8439999999999999</v>
      </c>
      <c r="E93" s="138">
        <v>1.034</v>
      </c>
      <c r="F93" s="139">
        <v>0.22</v>
      </c>
      <c r="G93" s="167">
        <v>2.1</v>
      </c>
      <c r="H93" s="168"/>
      <c r="I93" s="170"/>
      <c r="J93" s="43"/>
    </row>
    <row r="94" spans="1:10" ht="27.75" customHeight="1" x14ac:dyDescent="0.2">
      <c r="A94" s="165" t="s">
        <v>227</v>
      </c>
      <c r="B94" s="26"/>
      <c r="C94" s="172" t="s">
        <v>77</v>
      </c>
      <c r="D94" s="137">
        <v>2.8279999999999998</v>
      </c>
      <c r="E94" s="138">
        <v>1.018</v>
      </c>
      <c r="F94" s="139">
        <v>0.20399999999999999</v>
      </c>
      <c r="G94" s="167">
        <v>0</v>
      </c>
      <c r="H94" s="168"/>
      <c r="I94" s="170"/>
      <c r="J94" s="43"/>
    </row>
    <row r="95" spans="1:10" ht="27.75" customHeight="1" x14ac:dyDescent="0.2">
      <c r="A95" s="165" t="s">
        <v>228</v>
      </c>
      <c r="B95" s="26"/>
      <c r="C95" s="172">
        <v>4</v>
      </c>
      <c r="D95" s="137">
        <v>2.8439999999999999</v>
      </c>
      <c r="E95" s="138">
        <v>1.034</v>
      </c>
      <c r="F95" s="139">
        <v>0.22</v>
      </c>
      <c r="G95" s="168"/>
      <c r="H95" s="168"/>
      <c r="I95" s="170"/>
      <c r="J95" s="43"/>
    </row>
    <row r="96" spans="1:10" ht="27.75" customHeight="1" x14ac:dyDescent="0.2">
      <c r="A96" s="165" t="s">
        <v>229</v>
      </c>
      <c r="B96" s="26"/>
      <c r="C96" s="172">
        <v>0</v>
      </c>
      <c r="D96" s="137">
        <v>1.66</v>
      </c>
      <c r="E96" s="138">
        <v>0.57599999999999996</v>
      </c>
      <c r="F96" s="139">
        <v>0.13800000000000001</v>
      </c>
      <c r="G96" s="167">
        <v>9.61</v>
      </c>
      <c r="H96" s="167">
        <v>3.07</v>
      </c>
      <c r="I96" s="171">
        <v>3.07</v>
      </c>
      <c r="J96" s="42">
        <v>9.0999999999999998E-2</v>
      </c>
    </row>
    <row r="97" spans="1:10" ht="27.75" customHeight="1" x14ac:dyDescent="0.2">
      <c r="A97" s="165" t="s">
        <v>230</v>
      </c>
      <c r="B97" s="26"/>
      <c r="C97" s="172">
        <v>0</v>
      </c>
      <c r="D97" s="137">
        <v>1.653</v>
      </c>
      <c r="E97" s="138">
        <v>0.56899999999999995</v>
      </c>
      <c r="F97" s="139">
        <v>0.13200000000000001</v>
      </c>
      <c r="G97" s="167">
        <v>0</v>
      </c>
      <c r="H97" s="167">
        <v>3.07</v>
      </c>
      <c r="I97" s="171">
        <v>3.07</v>
      </c>
      <c r="J97" s="42">
        <v>9.0999999999999998E-2</v>
      </c>
    </row>
    <row r="98" spans="1:10" ht="27.75" customHeight="1" x14ac:dyDescent="0.2">
      <c r="A98" s="165" t="s">
        <v>231</v>
      </c>
      <c r="B98" s="26"/>
      <c r="C98" s="172">
        <v>0</v>
      </c>
      <c r="D98" s="137">
        <v>1.637</v>
      </c>
      <c r="E98" s="138">
        <v>0.55300000000000005</v>
      </c>
      <c r="F98" s="139">
        <v>0.11600000000000001</v>
      </c>
      <c r="G98" s="167">
        <v>0</v>
      </c>
      <c r="H98" s="167">
        <v>3.07</v>
      </c>
      <c r="I98" s="171">
        <v>3.07</v>
      </c>
      <c r="J98" s="42">
        <v>9.0999999999999998E-2</v>
      </c>
    </row>
    <row r="99" spans="1:10" ht="27.75" customHeight="1" x14ac:dyDescent="0.2">
      <c r="A99" s="165" t="s">
        <v>232</v>
      </c>
      <c r="B99" s="26"/>
      <c r="C99" s="172">
        <v>0</v>
      </c>
      <c r="D99" s="137">
        <v>1.629</v>
      </c>
      <c r="E99" s="138">
        <v>0.54500000000000004</v>
      </c>
      <c r="F99" s="139">
        <v>0.108</v>
      </c>
      <c r="G99" s="167">
        <v>0</v>
      </c>
      <c r="H99" s="167">
        <v>3.07</v>
      </c>
      <c r="I99" s="171">
        <v>3.07</v>
      </c>
      <c r="J99" s="42">
        <v>9.0999999999999998E-2</v>
      </c>
    </row>
    <row r="100" spans="1:10" ht="27.75" customHeight="1" x14ac:dyDescent="0.2">
      <c r="A100" s="165" t="s">
        <v>233</v>
      </c>
      <c r="B100" s="26"/>
      <c r="C100" s="172">
        <v>0</v>
      </c>
      <c r="D100" s="137">
        <v>1.6220000000000001</v>
      </c>
      <c r="E100" s="138">
        <v>0.53800000000000003</v>
      </c>
      <c r="F100" s="139">
        <v>0.1</v>
      </c>
      <c r="G100" s="167">
        <v>0</v>
      </c>
      <c r="H100" s="167">
        <v>3.07</v>
      </c>
      <c r="I100" s="171">
        <v>3.07</v>
      </c>
      <c r="J100" s="42">
        <v>9.0999999999999998E-2</v>
      </c>
    </row>
    <row r="101" spans="1:10" ht="27.75" customHeight="1" x14ac:dyDescent="0.2">
      <c r="A101" s="165" t="s">
        <v>234</v>
      </c>
      <c r="B101" s="26"/>
      <c r="C101" s="172">
        <v>0</v>
      </c>
      <c r="D101" s="137">
        <v>1.0229999999999999</v>
      </c>
      <c r="E101" s="138">
        <v>0.27700000000000002</v>
      </c>
      <c r="F101" s="139">
        <v>0.111</v>
      </c>
      <c r="G101" s="167">
        <v>34.58</v>
      </c>
      <c r="H101" s="167">
        <v>5.71</v>
      </c>
      <c r="I101" s="171">
        <v>5.71</v>
      </c>
      <c r="J101" s="42">
        <v>0.05</v>
      </c>
    </row>
    <row r="102" spans="1:10" ht="27.75" customHeight="1" x14ac:dyDescent="0.2">
      <c r="A102" s="165" t="s">
        <v>235</v>
      </c>
      <c r="B102" s="26"/>
      <c r="C102" s="172">
        <v>0</v>
      </c>
      <c r="D102" s="137">
        <v>1.014</v>
      </c>
      <c r="E102" s="138">
        <v>0.26700000000000002</v>
      </c>
      <c r="F102" s="139">
        <v>0.10199999999999999</v>
      </c>
      <c r="G102" s="167">
        <v>20.71</v>
      </c>
      <c r="H102" s="167">
        <v>5.71</v>
      </c>
      <c r="I102" s="171">
        <v>5.71</v>
      </c>
      <c r="J102" s="42">
        <v>0.05</v>
      </c>
    </row>
    <row r="103" spans="1:10" ht="27.75" customHeight="1" x14ac:dyDescent="0.2">
      <c r="A103" s="165" t="s">
        <v>236</v>
      </c>
      <c r="B103" s="26"/>
      <c r="C103" s="172">
        <v>0</v>
      </c>
      <c r="D103" s="137">
        <v>0.99099999999999999</v>
      </c>
      <c r="E103" s="138">
        <v>0.24399999999999999</v>
      </c>
      <c r="F103" s="139">
        <v>7.9000000000000001E-2</v>
      </c>
      <c r="G103" s="167">
        <v>20.71</v>
      </c>
      <c r="H103" s="167">
        <v>5.71</v>
      </c>
      <c r="I103" s="171">
        <v>5.71</v>
      </c>
      <c r="J103" s="42">
        <v>0.05</v>
      </c>
    </row>
    <row r="104" spans="1:10" ht="27.75" customHeight="1" x14ac:dyDescent="0.2">
      <c r="A104" s="165" t="s">
        <v>237</v>
      </c>
      <c r="B104" s="26"/>
      <c r="C104" s="172">
        <v>0</v>
      </c>
      <c r="D104" s="137">
        <v>0.98</v>
      </c>
      <c r="E104" s="138">
        <v>0.23300000000000001</v>
      </c>
      <c r="F104" s="139">
        <v>6.8000000000000005E-2</v>
      </c>
      <c r="G104" s="167">
        <v>20.71</v>
      </c>
      <c r="H104" s="167">
        <v>5.71</v>
      </c>
      <c r="I104" s="171">
        <v>5.71</v>
      </c>
      <c r="J104" s="42">
        <v>0.05</v>
      </c>
    </row>
    <row r="105" spans="1:10" ht="27.75" customHeight="1" x14ac:dyDescent="0.2">
      <c r="A105" s="165" t="s">
        <v>238</v>
      </c>
      <c r="B105" s="26"/>
      <c r="C105" s="172">
        <v>0</v>
      </c>
      <c r="D105" s="137">
        <v>0.96899999999999997</v>
      </c>
      <c r="E105" s="138">
        <v>0.222</v>
      </c>
      <c r="F105" s="139">
        <v>5.7000000000000002E-2</v>
      </c>
      <c r="G105" s="167">
        <v>20.71</v>
      </c>
      <c r="H105" s="167">
        <v>5.71</v>
      </c>
      <c r="I105" s="171">
        <v>5.71</v>
      </c>
      <c r="J105" s="42">
        <v>0.05</v>
      </c>
    </row>
    <row r="106" spans="1:10" ht="27.75" customHeight="1" x14ac:dyDescent="0.2">
      <c r="A106" s="165" t="s">
        <v>239</v>
      </c>
      <c r="B106" s="26"/>
      <c r="C106" s="172">
        <v>0</v>
      </c>
      <c r="D106" s="137">
        <v>0.54800000000000004</v>
      </c>
      <c r="E106" s="138">
        <v>0.156</v>
      </c>
      <c r="F106" s="139">
        <v>0.1</v>
      </c>
      <c r="G106" s="167">
        <v>165.82</v>
      </c>
      <c r="H106" s="167">
        <v>6.62</v>
      </c>
      <c r="I106" s="171">
        <v>6.62</v>
      </c>
      <c r="J106" s="42">
        <v>3.2000000000000001E-2</v>
      </c>
    </row>
    <row r="107" spans="1:10" ht="27.75" customHeight="1" x14ac:dyDescent="0.2">
      <c r="A107" s="165" t="s">
        <v>240</v>
      </c>
      <c r="B107" s="26"/>
      <c r="C107" s="172">
        <v>0</v>
      </c>
      <c r="D107" s="137">
        <v>0.54800000000000004</v>
      </c>
      <c r="E107" s="138">
        <v>0.156</v>
      </c>
      <c r="F107" s="139">
        <v>0.1</v>
      </c>
      <c r="G107" s="167">
        <v>90.16</v>
      </c>
      <c r="H107" s="167">
        <v>6.62</v>
      </c>
      <c r="I107" s="171">
        <v>6.62</v>
      </c>
      <c r="J107" s="42">
        <v>3.2000000000000001E-2</v>
      </c>
    </row>
    <row r="108" spans="1:10" ht="27.75" customHeight="1" x14ac:dyDescent="0.2">
      <c r="A108" s="165" t="s">
        <v>241</v>
      </c>
      <c r="B108" s="26"/>
      <c r="C108" s="172">
        <v>0</v>
      </c>
      <c r="D108" s="137">
        <v>0.51700000000000002</v>
      </c>
      <c r="E108" s="138">
        <v>0.125</v>
      </c>
      <c r="F108" s="139">
        <v>6.9000000000000006E-2</v>
      </c>
      <c r="G108" s="167">
        <v>0</v>
      </c>
      <c r="H108" s="167">
        <v>6.62</v>
      </c>
      <c r="I108" s="171">
        <v>6.62</v>
      </c>
      <c r="J108" s="42">
        <v>3.2000000000000001E-2</v>
      </c>
    </row>
    <row r="109" spans="1:10" ht="27.75" customHeight="1" x14ac:dyDescent="0.2">
      <c r="A109" s="165" t="s">
        <v>242</v>
      </c>
      <c r="B109" s="26"/>
      <c r="C109" s="172">
        <v>0</v>
      </c>
      <c r="D109" s="137">
        <v>0.5</v>
      </c>
      <c r="E109" s="138">
        <v>0.107</v>
      </c>
      <c r="F109" s="139">
        <v>5.0999999999999997E-2</v>
      </c>
      <c r="G109" s="167">
        <v>0</v>
      </c>
      <c r="H109" s="167">
        <v>6.62</v>
      </c>
      <c r="I109" s="171">
        <v>6.62</v>
      </c>
      <c r="J109" s="42">
        <v>3.2000000000000001E-2</v>
      </c>
    </row>
    <row r="110" spans="1:10" ht="27.75" customHeight="1" x14ac:dyDescent="0.2">
      <c r="A110" s="165" t="s">
        <v>243</v>
      </c>
      <c r="B110" s="26"/>
      <c r="C110" s="172">
        <v>0</v>
      </c>
      <c r="D110" s="137">
        <v>0.49099999999999999</v>
      </c>
      <c r="E110" s="138">
        <v>9.9000000000000005E-2</v>
      </c>
      <c r="F110" s="139">
        <v>4.2999999999999997E-2</v>
      </c>
      <c r="G110" s="167">
        <v>0</v>
      </c>
      <c r="H110" s="167">
        <v>6.62</v>
      </c>
      <c r="I110" s="171">
        <v>6.62</v>
      </c>
      <c r="J110" s="42">
        <v>3.2000000000000001E-2</v>
      </c>
    </row>
    <row r="111" spans="1:10" ht="27.75" customHeight="1" x14ac:dyDescent="0.2">
      <c r="A111" s="165" t="s">
        <v>244</v>
      </c>
      <c r="B111" s="26"/>
      <c r="C111" s="172" t="s">
        <v>105</v>
      </c>
      <c r="D111" s="140">
        <v>5.9450000000000003</v>
      </c>
      <c r="E111" s="141">
        <v>1.58</v>
      </c>
      <c r="F111" s="139">
        <v>0.93600000000000005</v>
      </c>
      <c r="G111" s="168"/>
      <c r="H111" s="168"/>
      <c r="I111" s="170"/>
      <c r="J111" s="43"/>
    </row>
    <row r="112" spans="1:10" ht="27.75" customHeight="1" x14ac:dyDescent="0.2">
      <c r="A112" s="165" t="s">
        <v>245</v>
      </c>
      <c r="B112" s="26"/>
      <c r="C112" s="172" t="s">
        <v>107</v>
      </c>
      <c r="D112" s="137">
        <v>-2.3199999999999998</v>
      </c>
      <c r="E112" s="138">
        <v>-0.84399999999999997</v>
      </c>
      <c r="F112" s="139">
        <v>-0.18</v>
      </c>
      <c r="G112" s="167">
        <v>0</v>
      </c>
      <c r="H112" s="168"/>
      <c r="I112" s="170"/>
      <c r="J112" s="43"/>
    </row>
    <row r="113" spans="1:10" ht="27.75" customHeight="1" x14ac:dyDescent="0.2">
      <c r="A113" s="165" t="s">
        <v>246</v>
      </c>
      <c r="B113" s="26"/>
      <c r="C113" s="172" t="s">
        <v>107</v>
      </c>
      <c r="D113" s="137">
        <v>-2.117</v>
      </c>
      <c r="E113" s="138">
        <v>-0.752</v>
      </c>
      <c r="F113" s="139">
        <v>-0.17</v>
      </c>
      <c r="G113" s="167">
        <v>0</v>
      </c>
      <c r="H113" s="168"/>
      <c r="I113" s="170"/>
      <c r="J113" s="43"/>
    </row>
    <row r="114" spans="1:10" ht="27.75" customHeight="1" x14ac:dyDescent="0.2">
      <c r="A114" s="165" t="s">
        <v>247</v>
      </c>
      <c r="B114" s="26"/>
      <c r="C114" s="172">
        <v>0</v>
      </c>
      <c r="D114" s="137">
        <v>-2.3199999999999998</v>
      </c>
      <c r="E114" s="138">
        <v>-0.84399999999999997</v>
      </c>
      <c r="F114" s="139">
        <v>-0.18</v>
      </c>
      <c r="G114" s="167">
        <v>0</v>
      </c>
      <c r="H114" s="168"/>
      <c r="I114" s="170"/>
      <c r="J114" s="42">
        <v>0.14899999999999999</v>
      </c>
    </row>
    <row r="115" spans="1:10" ht="27.75" customHeight="1" x14ac:dyDescent="0.2">
      <c r="A115" s="165" t="s">
        <v>248</v>
      </c>
      <c r="B115" s="26"/>
      <c r="C115" s="172">
        <v>0</v>
      </c>
      <c r="D115" s="137">
        <v>-2.117</v>
      </c>
      <c r="E115" s="138">
        <v>-0.752</v>
      </c>
      <c r="F115" s="139">
        <v>-0.17</v>
      </c>
      <c r="G115" s="167">
        <v>0</v>
      </c>
      <c r="H115" s="168"/>
      <c r="I115" s="170"/>
      <c r="J115" s="42">
        <v>0.12</v>
      </c>
    </row>
    <row r="116" spans="1:10" ht="27.75" customHeight="1" x14ac:dyDescent="0.2">
      <c r="A116" s="165" t="s">
        <v>249</v>
      </c>
      <c r="B116" s="26"/>
      <c r="C116" s="172">
        <v>0</v>
      </c>
      <c r="D116" s="137">
        <v>-2.0230000000000001</v>
      </c>
      <c r="E116" s="138">
        <v>-0.54700000000000004</v>
      </c>
      <c r="F116" s="139">
        <v>-0.22</v>
      </c>
      <c r="G116" s="167">
        <v>509.44</v>
      </c>
      <c r="H116" s="168"/>
      <c r="I116" s="170"/>
      <c r="J116" s="42">
        <v>0.221</v>
      </c>
    </row>
    <row r="117" spans="1:10" ht="27.75" customHeight="1" x14ac:dyDescent="0.2">
      <c r="A117" s="165" t="s">
        <v>250</v>
      </c>
      <c r="B117" s="26"/>
      <c r="C117" s="172" t="s">
        <v>73</v>
      </c>
      <c r="D117" s="137">
        <v>0.97499999999999998</v>
      </c>
      <c r="E117" s="138">
        <v>0.35499999999999998</v>
      </c>
      <c r="F117" s="139">
        <v>7.5999999999999998E-2</v>
      </c>
      <c r="G117" s="167">
        <v>1.1399999999999999</v>
      </c>
      <c r="H117" s="168"/>
      <c r="I117" s="170"/>
      <c r="J117" s="43"/>
    </row>
    <row r="118" spans="1:10" ht="27.75" customHeight="1" x14ac:dyDescent="0.2">
      <c r="A118" s="165" t="s">
        <v>251</v>
      </c>
      <c r="B118" s="26"/>
      <c r="C118" s="172">
        <v>2</v>
      </c>
      <c r="D118" s="137">
        <v>0.97499999999999998</v>
      </c>
      <c r="E118" s="138">
        <v>0.35499999999999998</v>
      </c>
      <c r="F118" s="139">
        <v>7.5999999999999998E-2</v>
      </c>
      <c r="G118" s="168"/>
      <c r="H118" s="168"/>
      <c r="I118" s="170"/>
      <c r="J118" s="43"/>
    </row>
    <row r="119" spans="1:10" ht="27.75" customHeight="1" x14ac:dyDescent="0.2">
      <c r="A119" s="165" t="s">
        <v>252</v>
      </c>
      <c r="B119" s="26"/>
      <c r="C119" s="172" t="s">
        <v>77</v>
      </c>
      <c r="D119" s="137">
        <v>1.087</v>
      </c>
      <c r="E119" s="138">
        <v>0.39500000000000002</v>
      </c>
      <c r="F119" s="139">
        <v>8.4000000000000005E-2</v>
      </c>
      <c r="G119" s="167">
        <v>1.68</v>
      </c>
      <c r="H119" s="168"/>
      <c r="I119" s="170"/>
      <c r="J119" s="43"/>
    </row>
    <row r="120" spans="1:10" ht="27.75" customHeight="1" x14ac:dyDescent="0.2">
      <c r="A120" s="165" t="s">
        <v>253</v>
      </c>
      <c r="B120" s="26"/>
      <c r="C120" s="172" t="s">
        <v>77</v>
      </c>
      <c r="D120" s="137">
        <v>1.087</v>
      </c>
      <c r="E120" s="138">
        <v>0.39500000000000002</v>
      </c>
      <c r="F120" s="139">
        <v>8.4000000000000005E-2</v>
      </c>
      <c r="G120" s="167">
        <v>1.6</v>
      </c>
      <c r="H120" s="168"/>
      <c r="I120" s="170"/>
      <c r="J120" s="43"/>
    </row>
    <row r="121" spans="1:10" ht="27.75" customHeight="1" x14ac:dyDescent="0.2">
      <c r="A121" s="165" t="s">
        <v>254</v>
      </c>
      <c r="B121" s="26"/>
      <c r="C121" s="172" t="s">
        <v>77</v>
      </c>
      <c r="D121" s="137">
        <v>1.087</v>
      </c>
      <c r="E121" s="138">
        <v>0.39500000000000002</v>
      </c>
      <c r="F121" s="139">
        <v>8.4000000000000005E-2</v>
      </c>
      <c r="G121" s="167">
        <v>1.29</v>
      </c>
      <c r="H121" s="168"/>
      <c r="I121" s="170"/>
      <c r="J121" s="43"/>
    </row>
    <row r="122" spans="1:10" ht="27.75" customHeight="1" x14ac:dyDescent="0.2">
      <c r="A122" s="165" t="s">
        <v>255</v>
      </c>
      <c r="B122" s="26"/>
      <c r="C122" s="172" t="s">
        <v>77</v>
      </c>
      <c r="D122" s="137">
        <v>1.087</v>
      </c>
      <c r="E122" s="138">
        <v>0.39500000000000002</v>
      </c>
      <c r="F122" s="139">
        <v>8.4000000000000005E-2</v>
      </c>
      <c r="G122" s="167">
        <v>0.8</v>
      </c>
      <c r="H122" s="168"/>
      <c r="I122" s="170"/>
      <c r="J122" s="43"/>
    </row>
    <row r="123" spans="1:10" ht="27.75" customHeight="1" x14ac:dyDescent="0.2">
      <c r="A123" s="165" t="s">
        <v>256</v>
      </c>
      <c r="B123" s="26"/>
      <c r="C123" s="172" t="s">
        <v>77</v>
      </c>
      <c r="D123" s="137">
        <v>1.081</v>
      </c>
      <c r="E123" s="138">
        <v>0.38900000000000001</v>
      </c>
      <c r="F123" s="139">
        <v>7.8E-2</v>
      </c>
      <c r="G123" s="167">
        <v>0</v>
      </c>
      <c r="H123" s="168"/>
      <c r="I123" s="170"/>
      <c r="J123" s="43"/>
    </row>
    <row r="124" spans="1:10" ht="27.75" customHeight="1" x14ac:dyDescent="0.2">
      <c r="A124" s="165" t="s">
        <v>257</v>
      </c>
      <c r="B124" s="26"/>
      <c r="C124" s="172">
        <v>4</v>
      </c>
      <c r="D124" s="137">
        <v>1.087</v>
      </c>
      <c r="E124" s="138">
        <v>0.39500000000000002</v>
      </c>
      <c r="F124" s="139">
        <v>8.4000000000000005E-2</v>
      </c>
      <c r="G124" s="168"/>
      <c r="H124" s="168"/>
      <c r="I124" s="170"/>
      <c r="J124" s="43"/>
    </row>
    <row r="125" spans="1:10" ht="27.75" customHeight="1" x14ac:dyDescent="0.2">
      <c r="A125" s="165" t="s">
        <v>258</v>
      </c>
      <c r="B125" s="26"/>
      <c r="C125" s="172">
        <v>0</v>
      </c>
      <c r="D125" s="137">
        <v>0.63400000000000001</v>
      </c>
      <c r="E125" s="138">
        <v>0.22</v>
      </c>
      <c r="F125" s="139">
        <v>5.2999999999999999E-2</v>
      </c>
      <c r="G125" s="167">
        <v>3.67</v>
      </c>
      <c r="H125" s="167">
        <v>1.17</v>
      </c>
      <c r="I125" s="171">
        <v>1.17</v>
      </c>
      <c r="J125" s="42">
        <v>3.5000000000000003E-2</v>
      </c>
    </row>
    <row r="126" spans="1:10" ht="27.75" customHeight="1" x14ac:dyDescent="0.2">
      <c r="A126" s="165" t="s">
        <v>259</v>
      </c>
      <c r="B126" s="26"/>
      <c r="C126" s="172">
        <v>0</v>
      </c>
      <c r="D126" s="137">
        <v>0.63200000000000001</v>
      </c>
      <c r="E126" s="138">
        <v>0.218</v>
      </c>
      <c r="F126" s="139">
        <v>0.05</v>
      </c>
      <c r="G126" s="167">
        <v>0</v>
      </c>
      <c r="H126" s="167">
        <v>1.17</v>
      </c>
      <c r="I126" s="171">
        <v>1.17</v>
      </c>
      <c r="J126" s="42">
        <v>3.5000000000000003E-2</v>
      </c>
    </row>
    <row r="127" spans="1:10" ht="27.75" customHeight="1" x14ac:dyDescent="0.2">
      <c r="A127" s="165" t="s">
        <v>260</v>
      </c>
      <c r="B127" s="26"/>
      <c r="C127" s="172">
        <v>0</v>
      </c>
      <c r="D127" s="137">
        <v>0.626</v>
      </c>
      <c r="E127" s="138">
        <v>0.21099999999999999</v>
      </c>
      <c r="F127" s="139">
        <v>4.3999999999999997E-2</v>
      </c>
      <c r="G127" s="167">
        <v>0</v>
      </c>
      <c r="H127" s="167">
        <v>1.17</v>
      </c>
      <c r="I127" s="171">
        <v>1.17</v>
      </c>
      <c r="J127" s="42">
        <v>3.5000000000000003E-2</v>
      </c>
    </row>
    <row r="128" spans="1:10" ht="27.75" customHeight="1" x14ac:dyDescent="0.2">
      <c r="A128" s="165" t="s">
        <v>261</v>
      </c>
      <c r="B128" s="26"/>
      <c r="C128" s="172">
        <v>0</v>
      </c>
      <c r="D128" s="137">
        <v>0.623</v>
      </c>
      <c r="E128" s="138">
        <v>0.20799999999999999</v>
      </c>
      <c r="F128" s="139">
        <v>4.1000000000000002E-2</v>
      </c>
      <c r="G128" s="167">
        <v>0</v>
      </c>
      <c r="H128" s="167">
        <v>1.17</v>
      </c>
      <c r="I128" s="171">
        <v>1.17</v>
      </c>
      <c r="J128" s="42">
        <v>3.5000000000000003E-2</v>
      </c>
    </row>
    <row r="129" spans="1:10" ht="27.75" customHeight="1" x14ac:dyDescent="0.2">
      <c r="A129" s="165" t="s">
        <v>262</v>
      </c>
      <c r="B129" s="26"/>
      <c r="C129" s="172">
        <v>0</v>
      </c>
      <c r="D129" s="137">
        <v>0.62</v>
      </c>
      <c r="E129" s="138">
        <v>0.20599999999999999</v>
      </c>
      <c r="F129" s="139">
        <v>3.7999999999999999E-2</v>
      </c>
      <c r="G129" s="167">
        <v>0</v>
      </c>
      <c r="H129" s="167">
        <v>1.17</v>
      </c>
      <c r="I129" s="171">
        <v>1.17</v>
      </c>
      <c r="J129" s="42">
        <v>3.5000000000000003E-2</v>
      </c>
    </row>
    <row r="130" spans="1:10" ht="27.75" customHeight="1" x14ac:dyDescent="0.2">
      <c r="A130" s="165" t="s">
        <v>263</v>
      </c>
      <c r="B130" s="26"/>
      <c r="C130" s="172">
        <v>0</v>
      </c>
      <c r="D130" s="137">
        <v>0.39100000000000001</v>
      </c>
      <c r="E130" s="138">
        <v>0.106</v>
      </c>
      <c r="F130" s="139">
        <v>4.2999999999999997E-2</v>
      </c>
      <c r="G130" s="167">
        <v>13.22</v>
      </c>
      <c r="H130" s="167">
        <v>2.1800000000000002</v>
      </c>
      <c r="I130" s="171">
        <v>2.1800000000000002</v>
      </c>
      <c r="J130" s="42">
        <v>1.9E-2</v>
      </c>
    </row>
    <row r="131" spans="1:10" ht="27.75" customHeight="1" x14ac:dyDescent="0.2">
      <c r="A131" s="165" t="s">
        <v>264</v>
      </c>
      <c r="B131" s="26"/>
      <c r="C131" s="172">
        <v>0</v>
      </c>
      <c r="D131" s="137">
        <v>0.38800000000000001</v>
      </c>
      <c r="E131" s="138">
        <v>0.10199999999999999</v>
      </c>
      <c r="F131" s="139">
        <v>3.9E-2</v>
      </c>
      <c r="G131" s="167">
        <v>7.91</v>
      </c>
      <c r="H131" s="167">
        <v>2.1800000000000002</v>
      </c>
      <c r="I131" s="171">
        <v>2.1800000000000002</v>
      </c>
      <c r="J131" s="42">
        <v>1.9E-2</v>
      </c>
    </row>
    <row r="132" spans="1:10" ht="27.75" customHeight="1" x14ac:dyDescent="0.2">
      <c r="A132" s="165" t="s">
        <v>265</v>
      </c>
      <c r="B132" s="26"/>
      <c r="C132" s="172">
        <v>0</v>
      </c>
      <c r="D132" s="137">
        <v>0.379</v>
      </c>
      <c r="E132" s="138">
        <v>9.2999999999999999E-2</v>
      </c>
      <c r="F132" s="139">
        <v>0.03</v>
      </c>
      <c r="G132" s="167">
        <v>7.91</v>
      </c>
      <c r="H132" s="167">
        <v>2.1800000000000002</v>
      </c>
      <c r="I132" s="171">
        <v>2.1800000000000002</v>
      </c>
      <c r="J132" s="42">
        <v>1.9E-2</v>
      </c>
    </row>
    <row r="133" spans="1:10" ht="27.75" customHeight="1" x14ac:dyDescent="0.2">
      <c r="A133" s="165" t="s">
        <v>266</v>
      </c>
      <c r="B133" s="26"/>
      <c r="C133" s="172">
        <v>0</v>
      </c>
      <c r="D133" s="137">
        <v>0.374</v>
      </c>
      <c r="E133" s="138">
        <v>8.8999999999999996E-2</v>
      </c>
      <c r="F133" s="139">
        <v>2.5999999999999999E-2</v>
      </c>
      <c r="G133" s="167">
        <v>7.91</v>
      </c>
      <c r="H133" s="167">
        <v>2.1800000000000002</v>
      </c>
      <c r="I133" s="171">
        <v>2.1800000000000002</v>
      </c>
      <c r="J133" s="42">
        <v>1.9E-2</v>
      </c>
    </row>
    <row r="134" spans="1:10" ht="27.75" customHeight="1" x14ac:dyDescent="0.2">
      <c r="A134" s="165" t="s">
        <v>267</v>
      </c>
      <c r="B134" s="26"/>
      <c r="C134" s="172">
        <v>0</v>
      </c>
      <c r="D134" s="137">
        <v>0.37</v>
      </c>
      <c r="E134" s="138">
        <v>8.5000000000000006E-2</v>
      </c>
      <c r="F134" s="139">
        <v>2.1999999999999999E-2</v>
      </c>
      <c r="G134" s="167">
        <v>7.91</v>
      </c>
      <c r="H134" s="167">
        <v>2.1800000000000002</v>
      </c>
      <c r="I134" s="171">
        <v>2.1800000000000002</v>
      </c>
      <c r="J134" s="42">
        <v>1.9E-2</v>
      </c>
    </row>
    <row r="135" spans="1:10" ht="27.75" customHeight="1" x14ac:dyDescent="0.2">
      <c r="A135" s="165" t="s">
        <v>268</v>
      </c>
      <c r="B135" s="26"/>
      <c r="C135" s="172">
        <v>0</v>
      </c>
      <c r="D135" s="137">
        <v>0.20899999999999999</v>
      </c>
      <c r="E135" s="138">
        <v>0.06</v>
      </c>
      <c r="F135" s="139">
        <v>3.7999999999999999E-2</v>
      </c>
      <c r="G135" s="167">
        <v>63.38</v>
      </c>
      <c r="H135" s="167">
        <v>2.5299999999999998</v>
      </c>
      <c r="I135" s="171">
        <v>2.5299999999999998</v>
      </c>
      <c r="J135" s="42">
        <v>1.2E-2</v>
      </c>
    </row>
    <row r="136" spans="1:10" ht="27.75" customHeight="1" x14ac:dyDescent="0.2">
      <c r="A136" s="165" t="s">
        <v>269</v>
      </c>
      <c r="B136" s="26"/>
      <c r="C136" s="172">
        <v>0</v>
      </c>
      <c r="D136" s="137">
        <v>0.20899999999999999</v>
      </c>
      <c r="E136" s="138">
        <v>0.06</v>
      </c>
      <c r="F136" s="139">
        <v>3.7999999999999999E-2</v>
      </c>
      <c r="G136" s="167">
        <v>34.46</v>
      </c>
      <c r="H136" s="167">
        <v>2.5299999999999998</v>
      </c>
      <c r="I136" s="171">
        <v>2.5299999999999998</v>
      </c>
      <c r="J136" s="42">
        <v>1.2E-2</v>
      </c>
    </row>
    <row r="137" spans="1:10" ht="27.75" customHeight="1" x14ac:dyDescent="0.2">
      <c r="A137" s="165" t="s">
        <v>270</v>
      </c>
      <c r="B137" s="26"/>
      <c r="C137" s="172">
        <v>0</v>
      </c>
      <c r="D137" s="137">
        <v>0.19800000000000001</v>
      </c>
      <c r="E137" s="138">
        <v>4.8000000000000001E-2</v>
      </c>
      <c r="F137" s="139">
        <v>2.5999999999999999E-2</v>
      </c>
      <c r="G137" s="167">
        <v>0</v>
      </c>
      <c r="H137" s="167">
        <v>2.5299999999999998</v>
      </c>
      <c r="I137" s="171">
        <v>2.5299999999999998</v>
      </c>
      <c r="J137" s="42">
        <v>1.2E-2</v>
      </c>
    </row>
    <row r="138" spans="1:10" ht="27.75" customHeight="1" x14ac:dyDescent="0.2">
      <c r="A138" s="165" t="s">
        <v>271</v>
      </c>
      <c r="B138" s="26"/>
      <c r="C138" s="172">
        <v>0</v>
      </c>
      <c r="D138" s="137">
        <v>0.191</v>
      </c>
      <c r="E138" s="138">
        <v>4.1000000000000002E-2</v>
      </c>
      <c r="F138" s="139">
        <v>0.02</v>
      </c>
      <c r="G138" s="167">
        <v>0</v>
      </c>
      <c r="H138" s="167">
        <v>2.5299999999999998</v>
      </c>
      <c r="I138" s="171">
        <v>2.5299999999999998</v>
      </c>
      <c r="J138" s="42">
        <v>1.2E-2</v>
      </c>
    </row>
    <row r="139" spans="1:10" ht="27.75" customHeight="1" x14ac:dyDescent="0.2">
      <c r="A139" s="165" t="s">
        <v>272</v>
      </c>
      <c r="B139" s="26"/>
      <c r="C139" s="172">
        <v>0</v>
      </c>
      <c r="D139" s="137">
        <v>0.188</v>
      </c>
      <c r="E139" s="138">
        <v>3.7999999999999999E-2</v>
      </c>
      <c r="F139" s="139">
        <v>1.6E-2</v>
      </c>
      <c r="G139" s="167">
        <v>0</v>
      </c>
      <c r="H139" s="167">
        <v>2.5299999999999998</v>
      </c>
      <c r="I139" s="171">
        <v>2.5299999999999998</v>
      </c>
      <c r="J139" s="42">
        <v>1.2E-2</v>
      </c>
    </row>
    <row r="140" spans="1:10" ht="27.75" customHeight="1" x14ac:dyDescent="0.2">
      <c r="A140" s="165" t="s">
        <v>273</v>
      </c>
      <c r="B140" s="26"/>
      <c r="C140" s="172" t="s">
        <v>105</v>
      </c>
      <c r="D140" s="140">
        <v>2.2719999999999998</v>
      </c>
      <c r="E140" s="141">
        <v>0.60399999999999998</v>
      </c>
      <c r="F140" s="139">
        <v>0.35799999999999998</v>
      </c>
      <c r="G140" s="168"/>
      <c r="H140" s="168"/>
      <c r="I140" s="170"/>
      <c r="J140" s="43"/>
    </row>
    <row r="141" spans="1:10" ht="27.75" customHeight="1" x14ac:dyDescent="0.2">
      <c r="A141" s="165" t="s">
        <v>274</v>
      </c>
      <c r="B141" s="26"/>
      <c r="C141" s="172" t="s">
        <v>107</v>
      </c>
      <c r="D141" s="137">
        <v>-0.88700000000000001</v>
      </c>
      <c r="E141" s="138">
        <v>-0.32200000000000001</v>
      </c>
      <c r="F141" s="139">
        <v>-6.9000000000000006E-2</v>
      </c>
      <c r="G141" s="167">
        <v>0</v>
      </c>
      <c r="H141" s="168"/>
      <c r="I141" s="170"/>
      <c r="J141" s="43"/>
    </row>
    <row r="142" spans="1:10" ht="27.75" customHeight="1" x14ac:dyDescent="0.2">
      <c r="A142" s="165" t="s">
        <v>275</v>
      </c>
      <c r="B142" s="26"/>
      <c r="C142" s="172" t="s">
        <v>107</v>
      </c>
      <c r="D142" s="137">
        <v>-0.80900000000000005</v>
      </c>
      <c r="E142" s="138">
        <v>-0.28799999999999998</v>
      </c>
      <c r="F142" s="139">
        <v>-6.5000000000000002E-2</v>
      </c>
      <c r="G142" s="167">
        <v>0</v>
      </c>
      <c r="H142" s="168"/>
      <c r="I142" s="170"/>
      <c r="J142" s="43"/>
    </row>
    <row r="143" spans="1:10" ht="27.75" customHeight="1" x14ac:dyDescent="0.2">
      <c r="A143" s="165" t="s">
        <v>276</v>
      </c>
      <c r="B143" s="26"/>
      <c r="C143" s="172">
        <v>0</v>
      </c>
      <c r="D143" s="137">
        <v>-0.88700000000000001</v>
      </c>
      <c r="E143" s="138">
        <v>-0.32200000000000001</v>
      </c>
      <c r="F143" s="139">
        <v>-6.9000000000000006E-2</v>
      </c>
      <c r="G143" s="167">
        <v>0</v>
      </c>
      <c r="H143" s="168"/>
      <c r="I143" s="170"/>
      <c r="J143" s="42">
        <v>5.7000000000000002E-2</v>
      </c>
    </row>
    <row r="144" spans="1:10" ht="27.75" customHeight="1" x14ac:dyDescent="0.2">
      <c r="A144" s="165" t="s">
        <v>277</v>
      </c>
      <c r="B144" s="26"/>
      <c r="C144" s="172">
        <v>0</v>
      </c>
      <c r="D144" s="137">
        <v>-0.80900000000000005</v>
      </c>
      <c r="E144" s="138">
        <v>-0.28799999999999998</v>
      </c>
      <c r="F144" s="139">
        <v>-6.5000000000000002E-2</v>
      </c>
      <c r="G144" s="167">
        <v>0</v>
      </c>
      <c r="H144" s="168"/>
      <c r="I144" s="170"/>
      <c r="J144" s="42">
        <v>4.5999999999999999E-2</v>
      </c>
    </row>
    <row r="145" spans="1:10" ht="27.75" customHeight="1" x14ac:dyDescent="0.2">
      <c r="A145" s="165" t="s">
        <v>278</v>
      </c>
      <c r="B145" s="26"/>
      <c r="C145" s="172">
        <v>0</v>
      </c>
      <c r="D145" s="137">
        <v>-0.77300000000000002</v>
      </c>
      <c r="E145" s="138">
        <v>-0.20899999999999999</v>
      </c>
      <c r="F145" s="139">
        <v>-8.4000000000000005E-2</v>
      </c>
      <c r="G145" s="167">
        <v>194.71</v>
      </c>
      <c r="H145" s="168"/>
      <c r="I145" s="170"/>
      <c r="J145" s="42">
        <v>8.5000000000000006E-2</v>
      </c>
    </row>
    <row r="146" spans="1:10" ht="27.75" customHeight="1" x14ac:dyDescent="0.2">
      <c r="A146" s="165" t="s">
        <v>279</v>
      </c>
      <c r="B146" s="26"/>
      <c r="C146" s="172" t="s">
        <v>73</v>
      </c>
      <c r="D146" s="137">
        <v>0.82899999999999996</v>
      </c>
      <c r="E146" s="138">
        <v>0.30099999999999999</v>
      </c>
      <c r="F146" s="139">
        <v>6.4000000000000001E-2</v>
      </c>
      <c r="G146" s="167">
        <v>0.97</v>
      </c>
      <c r="H146" s="168"/>
      <c r="I146" s="170"/>
      <c r="J146" s="43"/>
    </row>
    <row r="147" spans="1:10" ht="27.75" customHeight="1" x14ac:dyDescent="0.2">
      <c r="A147" s="165" t="s">
        <v>280</v>
      </c>
      <c r="B147" s="26"/>
      <c r="C147" s="172">
        <v>2</v>
      </c>
      <c r="D147" s="137">
        <v>0.82899999999999996</v>
      </c>
      <c r="E147" s="138">
        <v>0.30099999999999999</v>
      </c>
      <c r="F147" s="139">
        <v>6.4000000000000001E-2</v>
      </c>
      <c r="G147" s="168"/>
      <c r="H147" s="168"/>
      <c r="I147" s="170"/>
      <c r="J147" s="43"/>
    </row>
    <row r="148" spans="1:10" ht="27.75" customHeight="1" x14ac:dyDescent="0.2">
      <c r="A148" s="165" t="s">
        <v>281</v>
      </c>
      <c r="B148" s="26"/>
      <c r="C148" s="172" t="s">
        <v>77</v>
      </c>
      <c r="D148" s="137">
        <v>0.92300000000000004</v>
      </c>
      <c r="E148" s="138">
        <v>0.33600000000000002</v>
      </c>
      <c r="F148" s="139">
        <v>7.1999999999999995E-2</v>
      </c>
      <c r="G148" s="167">
        <v>1.42</v>
      </c>
      <c r="H148" s="168"/>
      <c r="I148" s="170"/>
      <c r="J148" s="43"/>
    </row>
    <row r="149" spans="1:10" ht="27.75" customHeight="1" x14ac:dyDescent="0.2">
      <c r="A149" s="165" t="s">
        <v>282</v>
      </c>
      <c r="B149" s="26"/>
      <c r="C149" s="172" t="s">
        <v>77</v>
      </c>
      <c r="D149" s="137">
        <v>0.92300000000000004</v>
      </c>
      <c r="E149" s="138">
        <v>0.33600000000000002</v>
      </c>
      <c r="F149" s="139">
        <v>7.1999999999999995E-2</v>
      </c>
      <c r="G149" s="167">
        <v>1.36</v>
      </c>
      <c r="H149" s="168"/>
      <c r="I149" s="170"/>
      <c r="J149" s="43"/>
    </row>
    <row r="150" spans="1:10" ht="27.75" customHeight="1" x14ac:dyDescent="0.2">
      <c r="A150" s="165" t="s">
        <v>283</v>
      </c>
      <c r="B150" s="26"/>
      <c r="C150" s="172" t="s">
        <v>77</v>
      </c>
      <c r="D150" s="137">
        <v>0.92300000000000004</v>
      </c>
      <c r="E150" s="138">
        <v>0.33600000000000002</v>
      </c>
      <c r="F150" s="139">
        <v>7.1999999999999995E-2</v>
      </c>
      <c r="G150" s="167">
        <v>1.1000000000000001</v>
      </c>
      <c r="H150" s="168"/>
      <c r="I150" s="170"/>
      <c r="J150" s="43"/>
    </row>
    <row r="151" spans="1:10" ht="27.75" customHeight="1" x14ac:dyDescent="0.2">
      <c r="A151" s="165" t="s">
        <v>284</v>
      </c>
      <c r="B151" s="26"/>
      <c r="C151" s="172" t="s">
        <v>77</v>
      </c>
      <c r="D151" s="137">
        <v>0.92300000000000004</v>
      </c>
      <c r="E151" s="138">
        <v>0.33600000000000002</v>
      </c>
      <c r="F151" s="139">
        <v>7.1999999999999995E-2</v>
      </c>
      <c r="G151" s="167">
        <v>0.68</v>
      </c>
      <c r="H151" s="168"/>
      <c r="I151" s="170"/>
      <c r="J151" s="43"/>
    </row>
    <row r="152" spans="1:10" ht="27.75" customHeight="1" x14ac:dyDescent="0.2">
      <c r="A152" s="165" t="s">
        <v>285</v>
      </c>
      <c r="B152" s="26"/>
      <c r="C152" s="172" t="s">
        <v>77</v>
      </c>
      <c r="D152" s="137">
        <v>0.91800000000000004</v>
      </c>
      <c r="E152" s="138">
        <v>0.33100000000000002</v>
      </c>
      <c r="F152" s="139">
        <v>6.6000000000000003E-2</v>
      </c>
      <c r="G152" s="167">
        <v>0</v>
      </c>
      <c r="H152" s="168"/>
      <c r="I152" s="170"/>
      <c r="J152" s="43"/>
    </row>
    <row r="153" spans="1:10" ht="27.75" customHeight="1" x14ac:dyDescent="0.2">
      <c r="A153" s="165" t="s">
        <v>286</v>
      </c>
      <c r="B153" s="26"/>
      <c r="C153" s="172">
        <v>4</v>
      </c>
      <c r="D153" s="137">
        <v>0.92300000000000004</v>
      </c>
      <c r="E153" s="138">
        <v>0.33600000000000002</v>
      </c>
      <c r="F153" s="139">
        <v>7.1999999999999995E-2</v>
      </c>
      <c r="G153" s="168"/>
      <c r="H153" s="168"/>
      <c r="I153" s="170"/>
      <c r="J153" s="43"/>
    </row>
    <row r="154" spans="1:10" ht="27.75" customHeight="1" x14ac:dyDescent="0.2">
      <c r="A154" s="165" t="s">
        <v>287</v>
      </c>
      <c r="B154" s="26"/>
      <c r="C154" s="172">
        <v>0</v>
      </c>
      <c r="D154" s="137">
        <v>0.53900000000000003</v>
      </c>
      <c r="E154" s="138">
        <v>0.187</v>
      </c>
      <c r="F154" s="139">
        <v>4.4999999999999998E-2</v>
      </c>
      <c r="G154" s="167">
        <v>3.12</v>
      </c>
      <c r="H154" s="167">
        <v>1</v>
      </c>
      <c r="I154" s="171">
        <v>1</v>
      </c>
      <c r="J154" s="42">
        <v>2.9000000000000001E-2</v>
      </c>
    </row>
    <row r="155" spans="1:10" ht="27.75" customHeight="1" x14ac:dyDescent="0.2">
      <c r="A155" s="165" t="s">
        <v>288</v>
      </c>
      <c r="B155" s="26"/>
      <c r="C155" s="172">
        <v>0</v>
      </c>
      <c r="D155" s="137">
        <v>0.53700000000000003</v>
      </c>
      <c r="E155" s="138">
        <v>0.185</v>
      </c>
      <c r="F155" s="139">
        <v>4.2999999999999997E-2</v>
      </c>
      <c r="G155" s="167">
        <v>0</v>
      </c>
      <c r="H155" s="167">
        <v>1</v>
      </c>
      <c r="I155" s="171">
        <v>1</v>
      </c>
      <c r="J155" s="42">
        <v>2.9000000000000001E-2</v>
      </c>
    </row>
    <row r="156" spans="1:10" ht="27.75" customHeight="1" x14ac:dyDescent="0.2">
      <c r="A156" s="165" t="s">
        <v>289</v>
      </c>
      <c r="B156" s="26"/>
      <c r="C156" s="172">
        <v>0</v>
      </c>
      <c r="D156" s="137">
        <v>0.53200000000000003</v>
      </c>
      <c r="E156" s="138">
        <v>0.18</v>
      </c>
      <c r="F156" s="139">
        <v>3.7999999999999999E-2</v>
      </c>
      <c r="G156" s="167">
        <v>0</v>
      </c>
      <c r="H156" s="167">
        <v>1</v>
      </c>
      <c r="I156" s="171">
        <v>1</v>
      </c>
      <c r="J156" s="42">
        <v>2.9000000000000001E-2</v>
      </c>
    </row>
    <row r="157" spans="1:10" ht="27.75" customHeight="1" x14ac:dyDescent="0.2">
      <c r="A157" s="165" t="s">
        <v>290</v>
      </c>
      <c r="B157" s="26"/>
      <c r="C157" s="172">
        <v>0</v>
      </c>
      <c r="D157" s="137">
        <v>0.52900000000000003</v>
      </c>
      <c r="E157" s="138">
        <v>0.17699999999999999</v>
      </c>
      <c r="F157" s="139">
        <v>3.5000000000000003E-2</v>
      </c>
      <c r="G157" s="167">
        <v>0</v>
      </c>
      <c r="H157" s="167">
        <v>1</v>
      </c>
      <c r="I157" s="171">
        <v>1</v>
      </c>
      <c r="J157" s="42">
        <v>2.9000000000000001E-2</v>
      </c>
    </row>
    <row r="158" spans="1:10" ht="27.75" customHeight="1" x14ac:dyDescent="0.2">
      <c r="A158" s="165" t="s">
        <v>291</v>
      </c>
      <c r="B158" s="26"/>
      <c r="C158" s="172">
        <v>0</v>
      </c>
      <c r="D158" s="137">
        <v>0.52700000000000002</v>
      </c>
      <c r="E158" s="138">
        <v>0.17499999999999999</v>
      </c>
      <c r="F158" s="139">
        <v>3.3000000000000002E-2</v>
      </c>
      <c r="G158" s="167">
        <v>0</v>
      </c>
      <c r="H158" s="167">
        <v>1</v>
      </c>
      <c r="I158" s="171">
        <v>1</v>
      </c>
      <c r="J158" s="42">
        <v>2.9000000000000001E-2</v>
      </c>
    </row>
    <row r="159" spans="1:10" ht="27.75" customHeight="1" x14ac:dyDescent="0.2">
      <c r="A159" s="165" t="s">
        <v>292</v>
      </c>
      <c r="B159" s="26"/>
      <c r="C159" s="172">
        <v>0</v>
      </c>
      <c r="D159" s="137">
        <v>0.33200000000000002</v>
      </c>
      <c r="E159" s="138">
        <v>0.09</v>
      </c>
      <c r="F159" s="139">
        <v>3.5999999999999997E-2</v>
      </c>
      <c r="G159" s="167">
        <v>11.23</v>
      </c>
      <c r="H159" s="167">
        <v>1.85</v>
      </c>
      <c r="I159" s="171">
        <v>1.85</v>
      </c>
      <c r="J159" s="42">
        <v>1.6E-2</v>
      </c>
    </row>
    <row r="160" spans="1:10" ht="27.75" customHeight="1" x14ac:dyDescent="0.2">
      <c r="A160" s="165" t="s">
        <v>293</v>
      </c>
      <c r="B160" s="26"/>
      <c r="C160" s="172">
        <v>0</v>
      </c>
      <c r="D160" s="137">
        <v>0.32900000000000001</v>
      </c>
      <c r="E160" s="138">
        <v>8.6999999999999994E-2</v>
      </c>
      <c r="F160" s="139">
        <v>3.3000000000000002E-2</v>
      </c>
      <c r="G160" s="167">
        <v>6.72</v>
      </c>
      <c r="H160" s="167">
        <v>1.85</v>
      </c>
      <c r="I160" s="171">
        <v>1.85</v>
      </c>
      <c r="J160" s="42">
        <v>1.6E-2</v>
      </c>
    </row>
    <row r="161" spans="1:10" ht="27.75" customHeight="1" x14ac:dyDescent="0.2">
      <c r="A161" s="165" t="s">
        <v>294</v>
      </c>
      <c r="B161" s="26"/>
      <c r="C161" s="172">
        <v>0</v>
      </c>
      <c r="D161" s="137">
        <v>0.32200000000000001</v>
      </c>
      <c r="E161" s="138">
        <v>7.9000000000000001E-2</v>
      </c>
      <c r="F161" s="139">
        <v>2.5999999999999999E-2</v>
      </c>
      <c r="G161" s="167">
        <v>6.72</v>
      </c>
      <c r="H161" s="167">
        <v>1.85</v>
      </c>
      <c r="I161" s="171">
        <v>1.85</v>
      </c>
      <c r="J161" s="42">
        <v>1.6E-2</v>
      </c>
    </row>
    <row r="162" spans="1:10" ht="27.75" customHeight="1" x14ac:dyDescent="0.2">
      <c r="A162" s="165" t="s">
        <v>295</v>
      </c>
      <c r="B162" s="26"/>
      <c r="C162" s="172">
        <v>0</v>
      </c>
      <c r="D162" s="137">
        <v>0.318</v>
      </c>
      <c r="E162" s="138">
        <v>7.5999999999999998E-2</v>
      </c>
      <c r="F162" s="139">
        <v>2.1999999999999999E-2</v>
      </c>
      <c r="G162" s="167">
        <v>6.72</v>
      </c>
      <c r="H162" s="167">
        <v>1.85</v>
      </c>
      <c r="I162" s="171">
        <v>1.85</v>
      </c>
      <c r="J162" s="42">
        <v>1.6E-2</v>
      </c>
    </row>
    <row r="163" spans="1:10" ht="27.75" customHeight="1" x14ac:dyDescent="0.2">
      <c r="A163" s="165" t="s">
        <v>296</v>
      </c>
      <c r="B163" s="26"/>
      <c r="C163" s="172">
        <v>0</v>
      </c>
      <c r="D163" s="137">
        <v>0.315</v>
      </c>
      <c r="E163" s="138">
        <v>7.1999999999999995E-2</v>
      </c>
      <c r="F163" s="139">
        <v>1.7999999999999999E-2</v>
      </c>
      <c r="G163" s="167">
        <v>6.72</v>
      </c>
      <c r="H163" s="167">
        <v>1.85</v>
      </c>
      <c r="I163" s="171">
        <v>1.85</v>
      </c>
      <c r="J163" s="42">
        <v>1.6E-2</v>
      </c>
    </row>
    <row r="164" spans="1:10" ht="27.75" customHeight="1" x14ac:dyDescent="0.2">
      <c r="A164" s="165" t="s">
        <v>297</v>
      </c>
      <c r="B164" s="26"/>
      <c r="C164" s="172">
        <v>0</v>
      </c>
      <c r="D164" s="137">
        <v>0.17799999999999999</v>
      </c>
      <c r="E164" s="138">
        <v>5.0999999999999997E-2</v>
      </c>
      <c r="F164" s="139">
        <v>3.2000000000000001E-2</v>
      </c>
      <c r="G164" s="167">
        <v>53.84</v>
      </c>
      <c r="H164" s="167">
        <v>2.15</v>
      </c>
      <c r="I164" s="171">
        <v>2.15</v>
      </c>
      <c r="J164" s="42">
        <v>0.01</v>
      </c>
    </row>
    <row r="165" spans="1:10" ht="27.75" customHeight="1" x14ac:dyDescent="0.2">
      <c r="A165" s="165" t="s">
        <v>298</v>
      </c>
      <c r="B165" s="26"/>
      <c r="C165" s="172">
        <v>0</v>
      </c>
      <c r="D165" s="137">
        <v>0.17799999999999999</v>
      </c>
      <c r="E165" s="138">
        <v>5.0999999999999997E-2</v>
      </c>
      <c r="F165" s="139">
        <v>3.2000000000000001E-2</v>
      </c>
      <c r="G165" s="167">
        <v>29.27</v>
      </c>
      <c r="H165" s="167">
        <v>2.15</v>
      </c>
      <c r="I165" s="171">
        <v>2.15</v>
      </c>
      <c r="J165" s="42">
        <v>0.01</v>
      </c>
    </row>
    <row r="166" spans="1:10" ht="27.75" customHeight="1" x14ac:dyDescent="0.2">
      <c r="A166" s="165" t="s">
        <v>299</v>
      </c>
      <c r="B166" s="26"/>
      <c r="C166" s="172">
        <v>0</v>
      </c>
      <c r="D166" s="137">
        <v>0.16800000000000001</v>
      </c>
      <c r="E166" s="138">
        <v>4.1000000000000002E-2</v>
      </c>
      <c r="F166" s="139">
        <v>2.1999999999999999E-2</v>
      </c>
      <c r="G166" s="167">
        <v>0</v>
      </c>
      <c r="H166" s="167">
        <v>2.15</v>
      </c>
      <c r="I166" s="171">
        <v>2.15</v>
      </c>
      <c r="J166" s="42">
        <v>0.01</v>
      </c>
    </row>
    <row r="167" spans="1:10" ht="27.75" customHeight="1" x14ac:dyDescent="0.2">
      <c r="A167" s="165" t="s">
        <v>300</v>
      </c>
      <c r="B167" s="26"/>
      <c r="C167" s="172">
        <v>0</v>
      </c>
      <c r="D167" s="137">
        <v>0.16200000000000001</v>
      </c>
      <c r="E167" s="138">
        <v>3.5000000000000003E-2</v>
      </c>
      <c r="F167" s="139">
        <v>1.7000000000000001E-2</v>
      </c>
      <c r="G167" s="167">
        <v>0</v>
      </c>
      <c r="H167" s="167">
        <v>2.15</v>
      </c>
      <c r="I167" s="171">
        <v>2.15</v>
      </c>
      <c r="J167" s="42">
        <v>0.01</v>
      </c>
    </row>
    <row r="168" spans="1:10" ht="27.75" customHeight="1" x14ac:dyDescent="0.2">
      <c r="A168" s="165" t="s">
        <v>301</v>
      </c>
      <c r="B168" s="26"/>
      <c r="C168" s="172">
        <v>0</v>
      </c>
      <c r="D168" s="137">
        <v>0.159</v>
      </c>
      <c r="E168" s="138">
        <v>3.2000000000000001E-2</v>
      </c>
      <c r="F168" s="139">
        <v>1.4E-2</v>
      </c>
      <c r="G168" s="167">
        <v>0</v>
      </c>
      <c r="H168" s="167">
        <v>2.15</v>
      </c>
      <c r="I168" s="171">
        <v>2.15</v>
      </c>
      <c r="J168" s="42">
        <v>0.01</v>
      </c>
    </row>
    <row r="169" spans="1:10" ht="27.75" customHeight="1" x14ac:dyDescent="0.2">
      <c r="A169" s="165" t="s">
        <v>302</v>
      </c>
      <c r="B169" s="26"/>
      <c r="C169" s="172" t="s">
        <v>105</v>
      </c>
      <c r="D169" s="140">
        <v>1.93</v>
      </c>
      <c r="E169" s="141">
        <v>0.51300000000000001</v>
      </c>
      <c r="F169" s="139">
        <v>0.30399999999999999</v>
      </c>
      <c r="G169" s="168"/>
      <c r="H169" s="168"/>
      <c r="I169" s="170"/>
      <c r="J169" s="43"/>
    </row>
    <row r="170" spans="1:10" ht="27.75" customHeight="1" x14ac:dyDescent="0.2">
      <c r="A170" s="165" t="s">
        <v>303</v>
      </c>
      <c r="B170" s="26"/>
      <c r="C170" s="172" t="s">
        <v>107</v>
      </c>
      <c r="D170" s="137">
        <v>-0.753</v>
      </c>
      <c r="E170" s="138">
        <v>-0.27400000000000002</v>
      </c>
      <c r="F170" s="139">
        <v>-5.8000000000000003E-2</v>
      </c>
      <c r="G170" s="167">
        <v>0</v>
      </c>
      <c r="H170" s="168"/>
      <c r="I170" s="170"/>
      <c r="J170" s="43"/>
    </row>
    <row r="171" spans="1:10" ht="27.75" customHeight="1" x14ac:dyDescent="0.2">
      <c r="A171" s="165" t="s">
        <v>304</v>
      </c>
      <c r="B171" s="26"/>
      <c r="C171" s="172" t="s">
        <v>107</v>
      </c>
      <c r="D171" s="137">
        <v>-0.68700000000000006</v>
      </c>
      <c r="E171" s="138">
        <v>-0.24399999999999999</v>
      </c>
      <c r="F171" s="139">
        <v>-5.5E-2</v>
      </c>
      <c r="G171" s="167">
        <v>0</v>
      </c>
      <c r="H171" s="168"/>
      <c r="I171" s="170"/>
      <c r="J171" s="43"/>
    </row>
    <row r="172" spans="1:10" ht="27.75" customHeight="1" x14ac:dyDescent="0.2">
      <c r="A172" s="165" t="s">
        <v>305</v>
      </c>
      <c r="B172" s="26"/>
      <c r="C172" s="172">
        <v>0</v>
      </c>
      <c r="D172" s="137">
        <v>-0.753</v>
      </c>
      <c r="E172" s="138">
        <v>-0.27400000000000002</v>
      </c>
      <c r="F172" s="139">
        <v>-5.8000000000000003E-2</v>
      </c>
      <c r="G172" s="167">
        <v>0</v>
      </c>
      <c r="H172" s="168"/>
      <c r="I172" s="170"/>
      <c r="J172" s="42">
        <v>4.8000000000000001E-2</v>
      </c>
    </row>
    <row r="173" spans="1:10" ht="27.75" customHeight="1" x14ac:dyDescent="0.2">
      <c r="A173" s="165" t="s">
        <v>306</v>
      </c>
      <c r="B173" s="26"/>
      <c r="C173" s="172">
        <v>0</v>
      </c>
      <c r="D173" s="137">
        <v>-0.68700000000000006</v>
      </c>
      <c r="E173" s="138">
        <v>-0.24399999999999999</v>
      </c>
      <c r="F173" s="139">
        <v>-5.5E-2</v>
      </c>
      <c r="G173" s="167">
        <v>0</v>
      </c>
      <c r="H173" s="168"/>
      <c r="I173" s="170"/>
      <c r="J173" s="42">
        <v>3.9E-2</v>
      </c>
    </row>
    <row r="174" spans="1:10" ht="27.75" customHeight="1" x14ac:dyDescent="0.2">
      <c r="A174" s="165" t="s">
        <v>307</v>
      </c>
      <c r="B174" s="26"/>
      <c r="C174" s="172">
        <v>0</v>
      </c>
      <c r="D174" s="137">
        <v>-0.65700000000000003</v>
      </c>
      <c r="E174" s="138">
        <v>-0.17799999999999999</v>
      </c>
      <c r="F174" s="139">
        <v>-7.1999999999999995E-2</v>
      </c>
      <c r="G174" s="167">
        <v>165.41</v>
      </c>
      <c r="H174" s="168"/>
      <c r="I174" s="170"/>
      <c r="J174" s="42">
        <v>7.1999999999999995E-2</v>
      </c>
    </row>
    <row r="175" spans="1:10" ht="27.75" customHeight="1" x14ac:dyDescent="0.2">
      <c r="A175" s="165" t="s">
        <v>308</v>
      </c>
      <c r="B175" s="26"/>
      <c r="C175" s="172" t="s">
        <v>73</v>
      </c>
      <c r="D175" s="137">
        <v>0.82899999999999996</v>
      </c>
      <c r="E175" s="138">
        <v>0.30099999999999999</v>
      </c>
      <c r="F175" s="139">
        <v>6.4000000000000001E-2</v>
      </c>
      <c r="G175" s="167">
        <v>0.97</v>
      </c>
      <c r="H175" s="168"/>
      <c r="I175" s="170"/>
      <c r="J175" s="43"/>
    </row>
    <row r="176" spans="1:10" ht="27.75" customHeight="1" x14ac:dyDescent="0.2">
      <c r="A176" s="165" t="s">
        <v>309</v>
      </c>
      <c r="B176" s="26"/>
      <c r="C176" s="172">
        <v>2</v>
      </c>
      <c r="D176" s="137">
        <v>0.82899999999999996</v>
      </c>
      <c r="E176" s="138">
        <v>0.30099999999999999</v>
      </c>
      <c r="F176" s="139">
        <v>6.4000000000000001E-2</v>
      </c>
      <c r="G176" s="168"/>
      <c r="H176" s="168"/>
      <c r="I176" s="170"/>
      <c r="J176" s="43"/>
    </row>
    <row r="177" spans="1:10" ht="27.75" customHeight="1" x14ac:dyDescent="0.2">
      <c r="A177" s="165" t="s">
        <v>310</v>
      </c>
      <c r="B177" s="26"/>
      <c r="C177" s="172" t="s">
        <v>77</v>
      </c>
      <c r="D177" s="137">
        <v>0.92300000000000004</v>
      </c>
      <c r="E177" s="138">
        <v>0.33600000000000002</v>
      </c>
      <c r="F177" s="139">
        <v>7.1999999999999995E-2</v>
      </c>
      <c r="G177" s="167">
        <v>1.42</v>
      </c>
      <c r="H177" s="168"/>
      <c r="I177" s="170"/>
      <c r="J177" s="43"/>
    </row>
    <row r="178" spans="1:10" ht="27.75" customHeight="1" x14ac:dyDescent="0.2">
      <c r="A178" s="165" t="s">
        <v>311</v>
      </c>
      <c r="B178" s="26"/>
      <c r="C178" s="172" t="s">
        <v>77</v>
      </c>
      <c r="D178" s="137">
        <v>0.92300000000000004</v>
      </c>
      <c r="E178" s="138">
        <v>0.33600000000000002</v>
      </c>
      <c r="F178" s="139">
        <v>7.1999999999999995E-2</v>
      </c>
      <c r="G178" s="167">
        <v>1.36</v>
      </c>
      <c r="H178" s="168"/>
      <c r="I178" s="170"/>
      <c r="J178" s="43"/>
    </row>
    <row r="179" spans="1:10" ht="27.75" customHeight="1" x14ac:dyDescent="0.2">
      <c r="A179" s="165" t="s">
        <v>312</v>
      </c>
      <c r="B179" s="26"/>
      <c r="C179" s="172" t="s">
        <v>77</v>
      </c>
      <c r="D179" s="137">
        <v>0.92300000000000004</v>
      </c>
      <c r="E179" s="138">
        <v>0.33600000000000002</v>
      </c>
      <c r="F179" s="139">
        <v>7.1999999999999995E-2</v>
      </c>
      <c r="G179" s="167">
        <v>1.1000000000000001</v>
      </c>
      <c r="H179" s="168"/>
      <c r="I179" s="170"/>
      <c r="J179" s="43"/>
    </row>
    <row r="180" spans="1:10" ht="27.75" customHeight="1" x14ac:dyDescent="0.2">
      <c r="A180" s="165" t="s">
        <v>313</v>
      </c>
      <c r="B180" s="26"/>
      <c r="C180" s="172" t="s">
        <v>77</v>
      </c>
      <c r="D180" s="137">
        <v>0.92300000000000004</v>
      </c>
      <c r="E180" s="138">
        <v>0.33600000000000002</v>
      </c>
      <c r="F180" s="139">
        <v>7.1999999999999995E-2</v>
      </c>
      <c r="G180" s="167">
        <v>0.68</v>
      </c>
      <c r="H180" s="168"/>
      <c r="I180" s="170"/>
      <c r="J180" s="43"/>
    </row>
    <row r="181" spans="1:10" ht="27.75" customHeight="1" x14ac:dyDescent="0.2">
      <c r="A181" s="165" t="s">
        <v>314</v>
      </c>
      <c r="B181" s="26"/>
      <c r="C181" s="172" t="s">
        <v>77</v>
      </c>
      <c r="D181" s="137">
        <v>0.91800000000000004</v>
      </c>
      <c r="E181" s="138">
        <v>0.33100000000000002</v>
      </c>
      <c r="F181" s="139">
        <v>6.6000000000000003E-2</v>
      </c>
      <c r="G181" s="167">
        <v>0</v>
      </c>
      <c r="H181" s="168"/>
      <c r="I181" s="170"/>
      <c r="J181" s="43"/>
    </row>
    <row r="182" spans="1:10" ht="27.75" customHeight="1" x14ac:dyDescent="0.2">
      <c r="A182" s="165" t="s">
        <v>315</v>
      </c>
      <c r="B182" s="26"/>
      <c r="C182" s="172">
        <v>4</v>
      </c>
      <c r="D182" s="137">
        <v>0.92300000000000004</v>
      </c>
      <c r="E182" s="138">
        <v>0.33600000000000002</v>
      </c>
      <c r="F182" s="139">
        <v>7.1999999999999995E-2</v>
      </c>
      <c r="G182" s="168"/>
      <c r="H182" s="168"/>
      <c r="I182" s="170"/>
      <c r="J182" s="43"/>
    </row>
    <row r="183" spans="1:10" ht="27.75" customHeight="1" x14ac:dyDescent="0.2">
      <c r="A183" s="165" t="s">
        <v>316</v>
      </c>
      <c r="B183" s="26"/>
      <c r="C183" s="172">
        <v>0</v>
      </c>
      <c r="D183" s="137">
        <v>0.53900000000000003</v>
      </c>
      <c r="E183" s="138">
        <v>0.187</v>
      </c>
      <c r="F183" s="139">
        <v>4.4999999999999998E-2</v>
      </c>
      <c r="G183" s="167">
        <v>3.12</v>
      </c>
      <c r="H183" s="167">
        <v>1</v>
      </c>
      <c r="I183" s="171">
        <v>1</v>
      </c>
      <c r="J183" s="42">
        <v>2.9000000000000001E-2</v>
      </c>
    </row>
    <row r="184" spans="1:10" ht="27.75" customHeight="1" x14ac:dyDescent="0.2">
      <c r="A184" s="165" t="s">
        <v>317</v>
      </c>
      <c r="B184" s="26"/>
      <c r="C184" s="172">
        <v>0</v>
      </c>
      <c r="D184" s="137">
        <v>0.53700000000000003</v>
      </c>
      <c r="E184" s="138">
        <v>0.185</v>
      </c>
      <c r="F184" s="139">
        <v>4.2999999999999997E-2</v>
      </c>
      <c r="G184" s="167">
        <v>0</v>
      </c>
      <c r="H184" s="167">
        <v>1</v>
      </c>
      <c r="I184" s="171">
        <v>1</v>
      </c>
      <c r="J184" s="42">
        <v>2.9000000000000001E-2</v>
      </c>
    </row>
    <row r="185" spans="1:10" ht="27.75" customHeight="1" x14ac:dyDescent="0.2">
      <c r="A185" s="165" t="s">
        <v>318</v>
      </c>
      <c r="B185" s="26"/>
      <c r="C185" s="172">
        <v>0</v>
      </c>
      <c r="D185" s="137">
        <v>0.53200000000000003</v>
      </c>
      <c r="E185" s="138">
        <v>0.18</v>
      </c>
      <c r="F185" s="139">
        <v>3.7999999999999999E-2</v>
      </c>
      <c r="G185" s="167">
        <v>0</v>
      </c>
      <c r="H185" s="167">
        <v>1</v>
      </c>
      <c r="I185" s="171">
        <v>1</v>
      </c>
      <c r="J185" s="42">
        <v>2.9000000000000001E-2</v>
      </c>
    </row>
    <row r="186" spans="1:10" ht="27.75" customHeight="1" x14ac:dyDescent="0.2">
      <c r="A186" s="165" t="s">
        <v>319</v>
      </c>
      <c r="B186" s="26"/>
      <c r="C186" s="172">
        <v>0</v>
      </c>
      <c r="D186" s="137">
        <v>0.52900000000000003</v>
      </c>
      <c r="E186" s="138">
        <v>0.17699999999999999</v>
      </c>
      <c r="F186" s="139">
        <v>3.5000000000000003E-2</v>
      </c>
      <c r="G186" s="167">
        <v>0</v>
      </c>
      <c r="H186" s="167">
        <v>1</v>
      </c>
      <c r="I186" s="171">
        <v>1</v>
      </c>
      <c r="J186" s="42">
        <v>2.9000000000000001E-2</v>
      </c>
    </row>
    <row r="187" spans="1:10" ht="27.75" customHeight="1" x14ac:dyDescent="0.2">
      <c r="A187" s="165" t="s">
        <v>320</v>
      </c>
      <c r="B187" s="26"/>
      <c r="C187" s="172">
        <v>0</v>
      </c>
      <c r="D187" s="137">
        <v>0.52700000000000002</v>
      </c>
      <c r="E187" s="138">
        <v>0.17499999999999999</v>
      </c>
      <c r="F187" s="139">
        <v>3.3000000000000002E-2</v>
      </c>
      <c r="G187" s="167">
        <v>0</v>
      </c>
      <c r="H187" s="167">
        <v>1</v>
      </c>
      <c r="I187" s="171">
        <v>1</v>
      </c>
      <c r="J187" s="42">
        <v>2.9000000000000001E-2</v>
      </c>
    </row>
    <row r="188" spans="1:10" ht="27.75" customHeight="1" x14ac:dyDescent="0.2">
      <c r="A188" s="165" t="s">
        <v>321</v>
      </c>
      <c r="B188" s="26"/>
      <c r="C188" s="172">
        <v>0</v>
      </c>
      <c r="D188" s="137">
        <v>0.33200000000000002</v>
      </c>
      <c r="E188" s="138">
        <v>0.09</v>
      </c>
      <c r="F188" s="139">
        <v>3.5999999999999997E-2</v>
      </c>
      <c r="G188" s="167">
        <v>11.23</v>
      </c>
      <c r="H188" s="167">
        <v>1.85</v>
      </c>
      <c r="I188" s="171">
        <v>1.85</v>
      </c>
      <c r="J188" s="42">
        <v>1.6E-2</v>
      </c>
    </row>
    <row r="189" spans="1:10" ht="27.75" customHeight="1" x14ac:dyDescent="0.2">
      <c r="A189" s="165" t="s">
        <v>322</v>
      </c>
      <c r="B189" s="26"/>
      <c r="C189" s="172">
        <v>0</v>
      </c>
      <c r="D189" s="137">
        <v>0.32900000000000001</v>
      </c>
      <c r="E189" s="138">
        <v>8.6999999999999994E-2</v>
      </c>
      <c r="F189" s="139">
        <v>3.3000000000000002E-2</v>
      </c>
      <c r="G189" s="167">
        <v>6.72</v>
      </c>
      <c r="H189" s="167">
        <v>1.85</v>
      </c>
      <c r="I189" s="171">
        <v>1.85</v>
      </c>
      <c r="J189" s="42">
        <v>1.6E-2</v>
      </c>
    </row>
    <row r="190" spans="1:10" ht="27.75" customHeight="1" x14ac:dyDescent="0.2">
      <c r="A190" s="165" t="s">
        <v>323</v>
      </c>
      <c r="B190" s="26"/>
      <c r="C190" s="172">
        <v>0</v>
      </c>
      <c r="D190" s="137">
        <v>0.32200000000000001</v>
      </c>
      <c r="E190" s="138">
        <v>7.9000000000000001E-2</v>
      </c>
      <c r="F190" s="139">
        <v>2.5999999999999999E-2</v>
      </c>
      <c r="G190" s="167">
        <v>6.72</v>
      </c>
      <c r="H190" s="167">
        <v>1.85</v>
      </c>
      <c r="I190" s="171">
        <v>1.85</v>
      </c>
      <c r="J190" s="42">
        <v>1.6E-2</v>
      </c>
    </row>
    <row r="191" spans="1:10" ht="27.75" customHeight="1" x14ac:dyDescent="0.2">
      <c r="A191" s="165" t="s">
        <v>324</v>
      </c>
      <c r="B191" s="26"/>
      <c r="C191" s="172">
        <v>0</v>
      </c>
      <c r="D191" s="137">
        <v>0.318</v>
      </c>
      <c r="E191" s="138">
        <v>7.5999999999999998E-2</v>
      </c>
      <c r="F191" s="139">
        <v>2.1999999999999999E-2</v>
      </c>
      <c r="G191" s="167">
        <v>6.72</v>
      </c>
      <c r="H191" s="167">
        <v>1.85</v>
      </c>
      <c r="I191" s="171">
        <v>1.85</v>
      </c>
      <c r="J191" s="42">
        <v>1.6E-2</v>
      </c>
    </row>
    <row r="192" spans="1:10" ht="27.75" customHeight="1" x14ac:dyDescent="0.2">
      <c r="A192" s="165" t="s">
        <v>325</v>
      </c>
      <c r="B192" s="26"/>
      <c r="C192" s="172">
        <v>0</v>
      </c>
      <c r="D192" s="137">
        <v>0.315</v>
      </c>
      <c r="E192" s="138">
        <v>7.1999999999999995E-2</v>
      </c>
      <c r="F192" s="139">
        <v>1.7999999999999999E-2</v>
      </c>
      <c r="G192" s="167">
        <v>6.72</v>
      </c>
      <c r="H192" s="167">
        <v>1.85</v>
      </c>
      <c r="I192" s="171">
        <v>1.85</v>
      </c>
      <c r="J192" s="42">
        <v>1.6E-2</v>
      </c>
    </row>
    <row r="193" spans="1:10" ht="27.75" customHeight="1" x14ac:dyDescent="0.2">
      <c r="A193" s="165" t="s">
        <v>326</v>
      </c>
      <c r="B193" s="26"/>
      <c r="C193" s="172">
        <v>0</v>
      </c>
      <c r="D193" s="137">
        <v>0.17799999999999999</v>
      </c>
      <c r="E193" s="138">
        <v>5.0999999999999997E-2</v>
      </c>
      <c r="F193" s="139">
        <v>3.2000000000000001E-2</v>
      </c>
      <c r="G193" s="167">
        <v>53.84</v>
      </c>
      <c r="H193" s="167">
        <v>2.15</v>
      </c>
      <c r="I193" s="171">
        <v>2.15</v>
      </c>
      <c r="J193" s="42">
        <v>0.01</v>
      </c>
    </row>
    <row r="194" spans="1:10" ht="27.75" customHeight="1" x14ac:dyDescent="0.2">
      <c r="A194" s="165" t="s">
        <v>327</v>
      </c>
      <c r="B194" s="26"/>
      <c r="C194" s="172">
        <v>0</v>
      </c>
      <c r="D194" s="137">
        <v>0.17799999999999999</v>
      </c>
      <c r="E194" s="138">
        <v>5.0999999999999997E-2</v>
      </c>
      <c r="F194" s="139">
        <v>3.2000000000000001E-2</v>
      </c>
      <c r="G194" s="167">
        <v>29.27</v>
      </c>
      <c r="H194" s="167">
        <v>2.15</v>
      </c>
      <c r="I194" s="171">
        <v>2.15</v>
      </c>
      <c r="J194" s="42">
        <v>0.01</v>
      </c>
    </row>
    <row r="195" spans="1:10" ht="27.75" customHeight="1" x14ac:dyDescent="0.2">
      <c r="A195" s="165" t="s">
        <v>328</v>
      </c>
      <c r="B195" s="26"/>
      <c r="C195" s="172">
        <v>0</v>
      </c>
      <c r="D195" s="137">
        <v>0.16800000000000001</v>
      </c>
      <c r="E195" s="138">
        <v>4.1000000000000002E-2</v>
      </c>
      <c r="F195" s="139">
        <v>2.1999999999999999E-2</v>
      </c>
      <c r="G195" s="167">
        <v>0</v>
      </c>
      <c r="H195" s="167">
        <v>2.15</v>
      </c>
      <c r="I195" s="171">
        <v>2.15</v>
      </c>
      <c r="J195" s="42">
        <v>0.01</v>
      </c>
    </row>
    <row r="196" spans="1:10" ht="27.75" customHeight="1" x14ac:dyDescent="0.2">
      <c r="A196" s="165" t="s">
        <v>329</v>
      </c>
      <c r="B196" s="26"/>
      <c r="C196" s="172">
        <v>0</v>
      </c>
      <c r="D196" s="137">
        <v>0.16200000000000001</v>
      </c>
      <c r="E196" s="138">
        <v>3.5000000000000003E-2</v>
      </c>
      <c r="F196" s="139">
        <v>1.7000000000000001E-2</v>
      </c>
      <c r="G196" s="167">
        <v>0</v>
      </c>
      <c r="H196" s="167">
        <v>2.15</v>
      </c>
      <c r="I196" s="171">
        <v>2.15</v>
      </c>
      <c r="J196" s="42">
        <v>0.01</v>
      </c>
    </row>
    <row r="197" spans="1:10" ht="27.75" customHeight="1" x14ac:dyDescent="0.2">
      <c r="A197" s="165" t="s">
        <v>330</v>
      </c>
      <c r="B197" s="26"/>
      <c r="C197" s="172">
        <v>0</v>
      </c>
      <c r="D197" s="137">
        <v>0.159</v>
      </c>
      <c r="E197" s="138">
        <v>3.2000000000000001E-2</v>
      </c>
      <c r="F197" s="139">
        <v>1.4E-2</v>
      </c>
      <c r="G197" s="167">
        <v>0</v>
      </c>
      <c r="H197" s="167">
        <v>2.15</v>
      </c>
      <c r="I197" s="171">
        <v>2.15</v>
      </c>
      <c r="J197" s="42">
        <v>0.01</v>
      </c>
    </row>
    <row r="198" spans="1:10" ht="27.75" customHeight="1" x14ac:dyDescent="0.2">
      <c r="A198" s="165" t="s">
        <v>331</v>
      </c>
      <c r="B198" s="26"/>
      <c r="C198" s="172" t="s">
        <v>105</v>
      </c>
      <c r="D198" s="140">
        <v>1.93</v>
      </c>
      <c r="E198" s="141">
        <v>0.51300000000000001</v>
      </c>
      <c r="F198" s="139">
        <v>0.30399999999999999</v>
      </c>
      <c r="G198" s="168"/>
      <c r="H198" s="168"/>
      <c r="I198" s="170"/>
      <c r="J198" s="43"/>
    </row>
    <row r="199" spans="1:10" ht="27.75" customHeight="1" x14ac:dyDescent="0.2">
      <c r="A199" s="165" t="s">
        <v>332</v>
      </c>
      <c r="B199" s="26"/>
      <c r="C199" s="172" t="s">
        <v>107</v>
      </c>
      <c r="D199" s="137">
        <v>-0.753</v>
      </c>
      <c r="E199" s="138">
        <v>-0.27400000000000002</v>
      </c>
      <c r="F199" s="139">
        <v>-5.8000000000000003E-2</v>
      </c>
      <c r="G199" s="167">
        <v>0</v>
      </c>
      <c r="H199" s="168"/>
      <c r="I199" s="170"/>
      <c r="J199" s="43"/>
    </row>
    <row r="200" spans="1:10" ht="27.75" customHeight="1" x14ac:dyDescent="0.2">
      <c r="A200" s="165" t="s">
        <v>333</v>
      </c>
      <c r="B200" s="26"/>
      <c r="C200" s="172" t="s">
        <v>107</v>
      </c>
      <c r="D200" s="137">
        <v>-0.68700000000000006</v>
      </c>
      <c r="E200" s="138">
        <v>-0.24399999999999999</v>
      </c>
      <c r="F200" s="139">
        <v>-5.5E-2</v>
      </c>
      <c r="G200" s="167">
        <v>0</v>
      </c>
      <c r="H200" s="168"/>
      <c r="I200" s="170"/>
      <c r="J200" s="43"/>
    </row>
    <row r="201" spans="1:10" ht="27.75" customHeight="1" x14ac:dyDescent="0.2">
      <c r="A201" s="165" t="s">
        <v>334</v>
      </c>
      <c r="B201" s="26"/>
      <c r="C201" s="172">
        <v>0</v>
      </c>
      <c r="D201" s="137">
        <v>-0.753</v>
      </c>
      <c r="E201" s="138">
        <v>-0.27400000000000002</v>
      </c>
      <c r="F201" s="139">
        <v>-5.8000000000000003E-2</v>
      </c>
      <c r="G201" s="167">
        <v>0</v>
      </c>
      <c r="H201" s="168"/>
      <c r="I201" s="170"/>
      <c r="J201" s="42">
        <v>4.8000000000000001E-2</v>
      </c>
    </row>
    <row r="202" spans="1:10" ht="27.75" customHeight="1" x14ac:dyDescent="0.2">
      <c r="A202" s="165" t="s">
        <v>335</v>
      </c>
      <c r="B202" s="26"/>
      <c r="C202" s="172">
        <v>0</v>
      </c>
      <c r="D202" s="137">
        <v>-0.68700000000000006</v>
      </c>
      <c r="E202" s="138">
        <v>-0.24399999999999999</v>
      </c>
      <c r="F202" s="139">
        <v>-5.5E-2</v>
      </c>
      <c r="G202" s="167">
        <v>0</v>
      </c>
      <c r="H202" s="168"/>
      <c r="I202" s="170"/>
      <c r="J202" s="42">
        <v>3.9E-2</v>
      </c>
    </row>
    <row r="203" spans="1:10" ht="27.75" customHeight="1" x14ac:dyDescent="0.2">
      <c r="A203" s="165" t="s">
        <v>336</v>
      </c>
      <c r="B203" s="26"/>
      <c r="C203" s="172">
        <v>0</v>
      </c>
      <c r="D203" s="137">
        <v>-0.65700000000000003</v>
      </c>
      <c r="E203" s="138">
        <v>-0.17799999999999999</v>
      </c>
      <c r="F203" s="139">
        <v>-7.1999999999999995E-2</v>
      </c>
      <c r="G203" s="167">
        <v>165.41</v>
      </c>
      <c r="H203" s="168"/>
      <c r="I203" s="170"/>
      <c r="J203" s="42">
        <v>7.1999999999999995E-2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2.75" x14ac:dyDescent="0.2"/>
  <cols>
    <col min="1" max="6" width="24" customWidth="1"/>
  </cols>
  <sheetData>
    <row r="1" spans="1:6" ht="27.75" customHeight="1" x14ac:dyDescent="0.2">
      <c r="A1" s="189" t="s">
        <v>37</v>
      </c>
    </row>
    <row r="2" spans="1:6" ht="44.25" customHeight="1" x14ac:dyDescent="0.2">
      <c r="A2" s="272" t="s">
        <v>337</v>
      </c>
      <c r="B2" s="273"/>
      <c r="C2" s="273"/>
      <c r="D2" s="273"/>
      <c r="E2" s="273"/>
    </row>
    <row r="3" spans="1:6" ht="47.25" customHeight="1" x14ac:dyDescent="0.2">
      <c r="A3" s="221" t="str">
        <f>Overview!B4&amp; " - Illustrative LLFs for year beginning "&amp;Overview!D4</f>
        <v>Fulcrum Electricity Assets Ltd - GSP_P - Illustrative LLFs for year beginning 1 April 2027</v>
      </c>
      <c r="B3" s="221"/>
      <c r="C3" s="221"/>
      <c r="D3" s="221"/>
      <c r="E3" s="221"/>
    </row>
    <row r="4" spans="1:6" ht="19.5" customHeight="1" x14ac:dyDescent="0.2">
      <c r="A4" s="274" t="s">
        <v>41</v>
      </c>
      <c r="B4" s="19" t="s">
        <v>338</v>
      </c>
      <c r="C4" s="19" t="s">
        <v>339</v>
      </c>
      <c r="D4" s="19" t="s">
        <v>340</v>
      </c>
      <c r="E4" s="19" t="s">
        <v>341</v>
      </c>
    </row>
    <row r="5" spans="1:6" ht="19.5" customHeight="1" x14ac:dyDescent="0.2">
      <c r="A5" s="275"/>
      <c r="B5" s="19" t="s">
        <v>342</v>
      </c>
      <c r="C5" s="19" t="s">
        <v>343</v>
      </c>
      <c r="D5" s="19" t="s">
        <v>344</v>
      </c>
      <c r="E5" s="19" t="s">
        <v>345</v>
      </c>
    </row>
    <row r="6" spans="1:6" ht="45" customHeight="1" x14ac:dyDescent="0.2">
      <c r="A6" s="133" t="s">
        <v>346</v>
      </c>
      <c r="B6" s="22" t="s">
        <v>347</v>
      </c>
      <c r="C6" s="22" t="s">
        <v>347</v>
      </c>
      <c r="D6" s="22" t="s">
        <v>347</v>
      </c>
      <c r="E6" s="22" t="s">
        <v>347</v>
      </c>
    </row>
    <row r="7" spans="1:6" ht="45" customHeight="1" x14ac:dyDescent="0.2">
      <c r="A7" s="133" t="s">
        <v>346</v>
      </c>
      <c r="B7" s="22" t="s">
        <v>347</v>
      </c>
      <c r="C7" s="22" t="s">
        <v>347</v>
      </c>
      <c r="D7" s="21" t="s">
        <v>347</v>
      </c>
      <c r="E7" s="22" t="s">
        <v>347</v>
      </c>
    </row>
    <row r="8" spans="1:6" ht="45" customHeight="1" x14ac:dyDescent="0.2">
      <c r="A8" s="134" t="s">
        <v>346</v>
      </c>
      <c r="B8" s="22" t="s">
        <v>347</v>
      </c>
      <c r="C8" s="22" t="s">
        <v>347</v>
      </c>
      <c r="D8" s="22" t="s">
        <v>347</v>
      </c>
      <c r="E8" s="22" t="s">
        <v>347</v>
      </c>
    </row>
    <row r="9" spans="1:6" ht="25.5" customHeight="1" x14ac:dyDescent="0.2">
      <c r="A9" s="129" t="s">
        <v>59</v>
      </c>
      <c r="B9" s="222" t="s">
        <v>60</v>
      </c>
      <c r="C9" s="223"/>
      <c r="D9" s="223"/>
      <c r="E9" s="224"/>
    </row>
    <row r="10" spans="1:6" x14ac:dyDescent="0.2">
      <c r="A10" s="12"/>
      <c r="B10" s="11"/>
      <c r="C10" s="11"/>
      <c r="D10" s="11"/>
      <c r="E10" s="11"/>
    </row>
    <row r="11" spans="1:6" x14ac:dyDescent="0.2">
      <c r="B11" s="11"/>
      <c r="C11" s="11"/>
      <c r="D11" s="11"/>
      <c r="E11" s="11"/>
    </row>
    <row r="12" spans="1:6" ht="22.5" customHeight="1" x14ac:dyDescent="0.2">
      <c r="A12" s="234" t="s">
        <v>348</v>
      </c>
      <c r="B12" s="276"/>
      <c r="C12" s="276"/>
      <c r="D12" s="276"/>
      <c r="E12" s="276"/>
      <c r="F12" s="235"/>
    </row>
    <row r="13" spans="1:6" ht="22.5" customHeight="1" x14ac:dyDescent="0.2">
      <c r="A13" s="234" t="s">
        <v>349</v>
      </c>
      <c r="B13" s="276"/>
      <c r="C13" s="276"/>
      <c r="D13" s="276"/>
      <c r="E13" s="276"/>
      <c r="F13" s="235"/>
    </row>
    <row r="14" spans="1:6" ht="33" customHeight="1" x14ac:dyDescent="0.2">
      <c r="A14" s="19" t="s">
        <v>350</v>
      </c>
      <c r="B14" s="19" t="s">
        <v>338</v>
      </c>
      <c r="C14" s="19" t="s">
        <v>339</v>
      </c>
      <c r="D14" s="19" t="s">
        <v>340</v>
      </c>
      <c r="E14" s="19" t="s">
        <v>341</v>
      </c>
      <c r="F14" s="19" t="s">
        <v>351</v>
      </c>
    </row>
    <row r="15" spans="1:6" ht="22.5" customHeight="1" x14ac:dyDescent="0.2">
      <c r="A15" s="1" t="s">
        <v>352</v>
      </c>
      <c r="B15" s="10"/>
      <c r="C15" s="10"/>
      <c r="D15" s="10"/>
      <c r="E15" s="10"/>
      <c r="F15" s="10"/>
    </row>
    <row r="16" spans="1:6" ht="22.5" customHeight="1" x14ac:dyDescent="0.2">
      <c r="A16" s="1" t="s">
        <v>353</v>
      </c>
      <c r="B16" s="10"/>
      <c r="C16" s="10"/>
      <c r="D16" s="10"/>
      <c r="E16" s="10"/>
      <c r="F16" s="10"/>
    </row>
    <row r="17" spans="1:6" ht="22.5" customHeight="1" x14ac:dyDescent="0.2">
      <c r="A17" s="1" t="s">
        <v>354</v>
      </c>
      <c r="B17" s="10"/>
      <c r="C17" s="10"/>
      <c r="D17" s="10"/>
      <c r="E17" s="10"/>
      <c r="F17" s="10"/>
    </row>
    <row r="18" spans="1:6" ht="22.5" customHeight="1" x14ac:dyDescent="0.2">
      <c r="A18" s="1" t="s">
        <v>355</v>
      </c>
      <c r="B18" s="10"/>
      <c r="C18" s="10"/>
      <c r="D18" s="10"/>
      <c r="E18" s="10"/>
      <c r="F18" s="10"/>
    </row>
    <row r="19" spans="1:6" ht="22.5" customHeight="1" x14ac:dyDescent="0.2">
      <c r="A19" s="1" t="s">
        <v>356</v>
      </c>
      <c r="B19" s="10"/>
      <c r="C19" s="10"/>
      <c r="D19" s="10"/>
      <c r="E19" s="10"/>
      <c r="F19" s="10"/>
    </row>
    <row r="20" spans="1:6" ht="22.5" customHeight="1" x14ac:dyDescent="0.2">
      <c r="A20" s="1" t="s">
        <v>356</v>
      </c>
      <c r="B20" s="10"/>
      <c r="C20" s="10"/>
      <c r="D20" s="10"/>
      <c r="E20" s="10"/>
      <c r="F20" s="10"/>
    </row>
    <row r="21" spans="1:6" ht="22.5" customHeight="1" x14ac:dyDescent="0.2">
      <c r="A21" s="1" t="s">
        <v>357</v>
      </c>
      <c r="B21" s="10"/>
      <c r="C21" s="10"/>
      <c r="D21" s="10"/>
      <c r="E21" s="10"/>
      <c r="F21" s="10"/>
    </row>
    <row r="22" spans="1:6" ht="22.5" customHeight="1" x14ac:dyDescent="0.2">
      <c r="A22" s="1" t="s">
        <v>357</v>
      </c>
      <c r="B22" s="10"/>
      <c r="C22" s="10"/>
      <c r="D22" s="10"/>
      <c r="E22" s="10"/>
      <c r="F22" s="10"/>
    </row>
    <row r="24" spans="1:6" ht="22.5" customHeight="1" x14ac:dyDescent="0.2">
      <c r="A24" s="234" t="s">
        <v>358</v>
      </c>
      <c r="B24" s="276"/>
      <c r="C24" s="276"/>
      <c r="D24" s="276"/>
      <c r="E24" s="276"/>
      <c r="F24" s="235"/>
    </row>
    <row r="25" spans="1:6" ht="22.5" customHeight="1" x14ac:dyDescent="0.2">
      <c r="A25" s="234" t="s">
        <v>359</v>
      </c>
      <c r="B25" s="276"/>
      <c r="C25" s="276"/>
      <c r="D25" s="276"/>
      <c r="E25" s="276"/>
      <c r="F25" s="235"/>
    </row>
    <row r="26" spans="1:6" ht="33" customHeight="1" x14ac:dyDescent="0.2">
      <c r="A26" s="19" t="s">
        <v>360</v>
      </c>
      <c r="B26" s="19" t="s">
        <v>338</v>
      </c>
      <c r="C26" s="19" t="s">
        <v>339</v>
      </c>
      <c r="D26" s="19" t="s">
        <v>340</v>
      </c>
      <c r="E26" s="19" t="s">
        <v>341</v>
      </c>
      <c r="F26" s="19" t="s">
        <v>351</v>
      </c>
    </row>
    <row r="27" spans="1:6" ht="22.5" customHeight="1" x14ac:dyDescent="0.2">
      <c r="A27" s="1" t="s">
        <v>361</v>
      </c>
      <c r="B27" s="10"/>
      <c r="C27" s="10"/>
      <c r="D27" s="10"/>
      <c r="E27" s="10"/>
      <c r="F27" s="10"/>
    </row>
    <row r="28" spans="1:6" ht="22.5" customHeight="1" x14ac:dyDescent="0.2">
      <c r="A28" s="1" t="s">
        <v>362</v>
      </c>
      <c r="B28" s="10"/>
      <c r="C28" s="10"/>
      <c r="D28" s="10"/>
      <c r="E28" s="10"/>
      <c r="F28" s="10"/>
    </row>
    <row r="29" spans="1:6" ht="22.5" customHeight="1" x14ac:dyDescent="0.2">
      <c r="A29" s="1" t="s">
        <v>363</v>
      </c>
      <c r="B29" s="10"/>
      <c r="C29" s="10"/>
      <c r="D29" s="10"/>
      <c r="E29" s="10"/>
      <c r="F29" s="10"/>
    </row>
    <row r="30" spans="1:6" ht="22.5" customHeight="1" x14ac:dyDescent="0.2">
      <c r="A30" s="1" t="s">
        <v>364</v>
      </c>
      <c r="B30" s="10"/>
      <c r="C30" s="10"/>
      <c r="D30" s="10"/>
      <c r="E30" s="10"/>
      <c r="F30" s="10"/>
    </row>
    <row r="31" spans="1:6" ht="22.5" customHeight="1" x14ac:dyDescent="0.2">
      <c r="A31" s="1" t="s">
        <v>365</v>
      </c>
      <c r="B31" s="10"/>
      <c r="C31" s="10"/>
      <c r="D31" s="10"/>
      <c r="E31" s="10"/>
      <c r="F31" s="10"/>
    </row>
    <row r="33" spans="1:6" ht="22.5" customHeight="1" x14ac:dyDescent="0.2">
      <c r="A33" s="234" t="s">
        <v>358</v>
      </c>
      <c r="B33" s="276"/>
      <c r="C33" s="276"/>
      <c r="D33" s="276"/>
      <c r="E33" s="276"/>
      <c r="F33" s="235"/>
    </row>
    <row r="34" spans="1:6" ht="22.5" customHeight="1" x14ac:dyDescent="0.2">
      <c r="A34" s="234" t="s">
        <v>366</v>
      </c>
      <c r="B34" s="276"/>
      <c r="C34" s="276"/>
      <c r="D34" s="276"/>
      <c r="E34" s="276"/>
      <c r="F34" s="235"/>
    </row>
    <row r="35" spans="1:6" ht="33" customHeight="1" x14ac:dyDescent="0.2">
      <c r="A35" s="19" t="s">
        <v>360</v>
      </c>
      <c r="B35" s="19" t="s">
        <v>338</v>
      </c>
      <c r="C35" s="19" t="s">
        <v>339</v>
      </c>
      <c r="D35" s="19" t="s">
        <v>340</v>
      </c>
      <c r="E35" s="19" t="s">
        <v>341</v>
      </c>
      <c r="F35" s="19" t="s">
        <v>351</v>
      </c>
    </row>
    <row r="36" spans="1:6" ht="22.5" customHeight="1" x14ac:dyDescent="0.2">
      <c r="A36" s="1" t="s">
        <v>361</v>
      </c>
      <c r="B36" s="10"/>
      <c r="C36" s="10"/>
      <c r="D36" s="10"/>
      <c r="E36" s="10"/>
      <c r="F36" s="10"/>
    </row>
    <row r="37" spans="1:6" ht="22.5" customHeight="1" x14ac:dyDescent="0.2">
      <c r="A37" s="1" t="s">
        <v>362</v>
      </c>
      <c r="B37" s="10"/>
      <c r="C37" s="10"/>
      <c r="D37" s="10"/>
      <c r="E37" s="10"/>
      <c r="F37" s="10"/>
    </row>
    <row r="38" spans="1:6" ht="22.5" customHeight="1" x14ac:dyDescent="0.2">
      <c r="A38" s="1" t="s">
        <v>363</v>
      </c>
      <c r="B38" s="10"/>
      <c r="C38" s="10"/>
      <c r="D38" s="10"/>
      <c r="E38" s="10"/>
      <c r="F38" s="10"/>
    </row>
    <row r="39" spans="1:6" ht="22.5" customHeight="1" x14ac:dyDescent="0.2">
      <c r="A39" s="1" t="s">
        <v>364</v>
      </c>
      <c r="B39" s="10"/>
      <c r="C39" s="10"/>
      <c r="D39" s="10"/>
      <c r="E39" s="10"/>
      <c r="F39" s="10"/>
    </row>
    <row r="40" spans="1:6" ht="22.5" customHeight="1" x14ac:dyDescent="0.2">
      <c r="A40" s="1" t="s">
        <v>365</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28515625" defaultRowHeight="27.75" customHeight="1" x14ac:dyDescent="0.2"/>
  <cols>
    <col min="1" max="4" width="15.5703125" style="2" customWidth="1"/>
    <col min="5" max="6" width="15.5703125" style="3" customWidth="1"/>
    <col min="7" max="7" width="15.5703125" style="2" customWidth="1"/>
    <col min="8" max="10" width="15.5703125" style="3" customWidth="1"/>
    <col min="11" max="11" width="15.5703125" style="8" customWidth="1"/>
    <col min="12" max="13" width="15.5703125" style="4" customWidth="1"/>
    <col min="14" max="17" width="15.5703125" style="2" customWidth="1"/>
    <col min="18" max="16384" width="9.28515625" style="2"/>
  </cols>
  <sheetData>
    <row r="1" spans="1:17" ht="100.5" customHeight="1" x14ac:dyDescent="0.2">
      <c r="A1" s="52" t="s">
        <v>37</v>
      </c>
      <c r="B1" s="52"/>
      <c r="C1" s="52"/>
      <c r="D1" s="52"/>
      <c r="G1" s="23"/>
      <c r="H1" s="277" t="s">
        <v>367</v>
      </c>
      <c r="I1" s="278"/>
    </row>
    <row r="2" spans="1:17" ht="27.75" customHeight="1" x14ac:dyDescent="0.2">
      <c r="A2" s="239" t="s">
        <v>368</v>
      </c>
      <c r="B2" s="240"/>
      <c r="C2" s="240"/>
      <c r="D2" s="240"/>
      <c r="E2" s="240"/>
      <c r="F2" s="240"/>
      <c r="G2" s="240"/>
      <c r="H2" s="240"/>
      <c r="I2" s="240"/>
      <c r="J2" s="240"/>
      <c r="K2" s="240"/>
      <c r="L2" s="240"/>
      <c r="M2" s="240"/>
      <c r="N2" s="240"/>
      <c r="O2" s="241"/>
    </row>
    <row r="3" spans="1:17" ht="17.25" customHeight="1" x14ac:dyDescent="0.2">
      <c r="A3" s="52"/>
      <c r="B3" s="52"/>
      <c r="C3" s="52"/>
      <c r="D3" s="52"/>
      <c r="G3" s="23"/>
    </row>
    <row r="4" spans="1:17" s="9" customFormat="1" ht="25.5" customHeight="1" x14ac:dyDescent="0.2">
      <c r="A4" s="239" t="str">
        <f>Overview!B4&amp; " - Effective from "&amp;Overview!D4&amp;" - "&amp;Overview!E4&amp;" new or amended designated EHV charges"</f>
        <v>Fulcrum Electricity Assets Ltd - GSP_P - Effective from 1 April 2027 - Final  new or amended designated EHV charges</v>
      </c>
      <c r="B4" s="240"/>
      <c r="C4" s="240"/>
      <c r="D4" s="240"/>
      <c r="E4" s="240"/>
      <c r="F4" s="240"/>
      <c r="G4" s="240"/>
      <c r="H4" s="240"/>
      <c r="I4" s="240"/>
      <c r="J4" s="240"/>
      <c r="K4" s="240"/>
      <c r="L4" s="240"/>
      <c r="M4" s="240"/>
      <c r="N4" s="240"/>
      <c r="O4" s="241"/>
      <c r="P4" s="2"/>
      <c r="Q4" s="2"/>
    </row>
    <row r="5" spans="1:17" ht="69.75" customHeight="1" x14ac:dyDescent="0.2">
      <c r="A5" s="27" t="s">
        <v>369</v>
      </c>
      <c r="B5" s="27" t="s">
        <v>119</v>
      </c>
      <c r="C5" s="27" t="s">
        <v>120</v>
      </c>
      <c r="D5" s="27" t="s">
        <v>121</v>
      </c>
      <c r="E5" s="27" t="s">
        <v>122</v>
      </c>
      <c r="F5" s="74" t="s">
        <v>123</v>
      </c>
      <c r="G5" s="57" t="s">
        <v>124</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
      <c r="A6" s="48"/>
      <c r="B6" s="48"/>
      <c r="C6" s="48"/>
      <c r="D6" s="49"/>
      <c r="E6" s="49"/>
      <c r="F6" s="50"/>
      <c r="G6" s="50"/>
      <c r="H6" s="29"/>
      <c r="I6" s="30"/>
      <c r="J6" s="30"/>
      <c r="K6" s="30"/>
      <c r="L6" s="38"/>
      <c r="M6" s="39"/>
      <c r="N6" s="39"/>
      <c r="O6" s="39"/>
    </row>
    <row r="7" spans="1:17" ht="22.5" customHeight="1" x14ac:dyDescent="0.2">
      <c r="A7" s="48"/>
      <c r="B7" s="48"/>
      <c r="C7" s="48"/>
      <c r="D7" s="49"/>
      <c r="E7" s="49"/>
      <c r="F7" s="50"/>
      <c r="G7" s="50"/>
      <c r="H7" s="29"/>
      <c r="I7" s="30"/>
      <c r="J7" s="30"/>
      <c r="K7" s="30"/>
      <c r="L7" s="38"/>
      <c r="M7" s="39"/>
      <c r="N7" s="39"/>
      <c r="O7" s="39"/>
    </row>
    <row r="8" spans="1:17" ht="22.5" customHeight="1" x14ac:dyDescent="0.2">
      <c r="A8" s="48"/>
      <c r="B8" s="48"/>
      <c r="C8" s="48"/>
      <c r="D8" s="49"/>
      <c r="E8" s="49"/>
      <c r="F8" s="50"/>
      <c r="G8" s="50"/>
      <c r="H8" s="29"/>
      <c r="I8" s="30"/>
      <c r="J8" s="30"/>
      <c r="K8" s="30"/>
      <c r="L8" s="38"/>
      <c r="M8" s="39"/>
      <c r="N8" s="39"/>
      <c r="O8" s="39"/>
    </row>
    <row r="9" spans="1:17" ht="22.5" customHeight="1" x14ac:dyDescent="0.2">
      <c r="A9" s="48"/>
      <c r="B9" s="48"/>
      <c r="C9" s="48"/>
      <c r="D9" s="49"/>
      <c r="E9" s="49"/>
      <c r="F9" s="50"/>
      <c r="G9" s="50"/>
      <c r="H9" s="29"/>
      <c r="I9" s="30"/>
      <c r="J9" s="30"/>
      <c r="K9" s="30"/>
      <c r="L9" s="38"/>
      <c r="M9" s="39"/>
      <c r="N9" s="39"/>
      <c r="O9" s="39"/>
    </row>
    <row r="10" spans="1:17" ht="22.5" customHeight="1" x14ac:dyDescent="0.2">
      <c r="A10" s="48"/>
      <c r="B10" s="48"/>
      <c r="C10" s="48"/>
      <c r="D10" s="49"/>
      <c r="E10" s="49"/>
      <c r="F10" s="50"/>
      <c r="G10" s="50"/>
      <c r="H10" s="29"/>
      <c r="I10" s="30"/>
      <c r="J10" s="30"/>
      <c r="K10" s="30"/>
      <c r="L10" s="38"/>
      <c r="M10" s="39"/>
      <c r="N10" s="39"/>
      <c r="O10" s="39"/>
    </row>
    <row r="11" spans="1:17" ht="22.5" customHeight="1" x14ac:dyDescent="0.2">
      <c r="A11" s="48"/>
      <c r="B11" s="48"/>
      <c r="C11" s="48"/>
      <c r="D11" s="49"/>
      <c r="E11" s="49"/>
      <c r="F11" s="50"/>
      <c r="G11" s="50"/>
      <c r="H11" s="29"/>
      <c r="I11" s="30"/>
      <c r="J11" s="30"/>
      <c r="K11" s="30"/>
      <c r="L11" s="38"/>
      <c r="M11" s="39"/>
      <c r="N11" s="39"/>
      <c r="O11" s="39"/>
    </row>
    <row r="12" spans="1:17" ht="22.5" customHeight="1" x14ac:dyDescent="0.2">
      <c r="A12" s="48"/>
      <c r="B12" s="48"/>
      <c r="C12" s="48"/>
      <c r="D12" s="49"/>
      <c r="E12" s="49"/>
      <c r="F12" s="50"/>
      <c r="G12" s="50"/>
      <c r="H12" s="29"/>
      <c r="I12" s="30"/>
      <c r="J12" s="30"/>
      <c r="K12" s="30"/>
      <c r="L12" s="38"/>
      <c r="M12" s="39"/>
      <c r="N12" s="39"/>
      <c r="O12" s="39"/>
    </row>
    <row r="13" spans="1:17" ht="22.5" customHeight="1" x14ac:dyDescent="0.2">
      <c r="A13" s="48"/>
      <c r="B13" s="48"/>
      <c r="C13" s="48"/>
      <c r="D13" s="49"/>
      <c r="E13" s="49"/>
      <c r="F13" s="50"/>
      <c r="G13" s="50"/>
      <c r="H13" s="29"/>
      <c r="I13" s="30"/>
      <c r="J13" s="30"/>
      <c r="K13" s="30"/>
      <c r="L13" s="38"/>
      <c r="M13" s="39"/>
      <c r="N13" s="39"/>
      <c r="O13" s="39"/>
    </row>
    <row r="14" spans="1:17" ht="22.5" customHeight="1" x14ac:dyDescent="0.2">
      <c r="A14" s="48"/>
      <c r="B14" s="48"/>
      <c r="C14" s="48"/>
      <c r="D14" s="49"/>
      <c r="E14" s="49"/>
      <c r="F14" s="50"/>
      <c r="G14" s="50"/>
      <c r="H14" s="29"/>
      <c r="I14" s="30"/>
      <c r="J14" s="30"/>
      <c r="K14" s="30"/>
      <c r="L14" s="38"/>
      <c r="M14" s="39"/>
      <c r="N14" s="39"/>
      <c r="O14" s="39"/>
    </row>
    <row r="15" spans="1:17" ht="22.5" customHeight="1" x14ac:dyDescent="0.2">
      <c r="A15" s="48"/>
      <c r="B15" s="48"/>
      <c r="C15" s="48"/>
      <c r="D15" s="49"/>
      <c r="E15" s="49"/>
      <c r="F15" s="50"/>
      <c r="G15" s="50"/>
      <c r="H15" s="29"/>
      <c r="I15" s="30"/>
      <c r="J15" s="30"/>
      <c r="K15" s="30"/>
      <c r="L15" s="38"/>
      <c r="M15" s="39"/>
      <c r="N15" s="39"/>
      <c r="O15" s="39"/>
    </row>
    <row r="17" spans="1:15" ht="27.75" customHeight="1" x14ac:dyDescent="0.2">
      <c r="A17" s="239" t="str">
        <f>Overview!B4&amp; " - Effective from "&amp;Overview!D4&amp;" - "&amp;Overview!E4&amp;" new or amended designated EHV line loss factors"</f>
        <v>Fulcrum Electricity Assets Ltd - GSP_P - Effective from 1 April 2027 - Final  new or amended designated EHV line loss factors</v>
      </c>
      <c r="B17" s="240"/>
      <c r="C17" s="240"/>
      <c r="D17" s="240"/>
      <c r="E17" s="240"/>
      <c r="F17" s="240"/>
      <c r="G17" s="240"/>
      <c r="H17" s="240"/>
      <c r="I17" s="240"/>
      <c r="J17" s="240"/>
      <c r="K17" s="240"/>
      <c r="L17" s="240"/>
      <c r="M17" s="240"/>
      <c r="N17" s="240"/>
      <c r="O17" s="241"/>
    </row>
    <row r="18" spans="1:15" ht="62.25" customHeight="1" x14ac:dyDescent="0.2">
      <c r="A18" s="27" t="s">
        <v>369</v>
      </c>
      <c r="B18" s="27" t="s">
        <v>119</v>
      </c>
      <c r="C18" s="27" t="s">
        <v>120</v>
      </c>
      <c r="D18" s="27" t="s">
        <v>121</v>
      </c>
      <c r="E18" s="27" t="s">
        <v>122</v>
      </c>
      <c r="F18" s="74" t="s">
        <v>123</v>
      </c>
      <c r="G18" s="57" t="s">
        <v>124</v>
      </c>
      <c r="H18" s="33" t="s">
        <v>370</v>
      </c>
      <c r="I18" s="33" t="s">
        <v>371</v>
      </c>
      <c r="J18" s="33" t="s">
        <v>372</v>
      </c>
      <c r="K18" s="33" t="s">
        <v>373</v>
      </c>
      <c r="L18" s="35" t="s">
        <v>374</v>
      </c>
      <c r="M18" s="35" t="s">
        <v>375</v>
      </c>
      <c r="N18" s="35" t="s">
        <v>376</v>
      </c>
      <c r="O18" s="35" t="s">
        <v>377</v>
      </c>
    </row>
    <row r="19" spans="1:15" ht="22.5" customHeight="1" x14ac:dyDescent="0.2">
      <c r="A19" s="48"/>
      <c r="B19" s="48"/>
      <c r="C19" s="48"/>
      <c r="D19" s="36"/>
      <c r="E19" s="36"/>
      <c r="F19" s="37"/>
      <c r="G19" s="37"/>
      <c r="H19" s="40"/>
      <c r="I19" s="40"/>
      <c r="J19" s="31"/>
      <c r="K19" s="32"/>
      <c r="L19" s="34"/>
      <c r="M19" s="34"/>
      <c r="N19" s="34"/>
      <c r="O19" s="34"/>
    </row>
    <row r="20" spans="1:15" ht="22.5" customHeight="1" x14ac:dyDescent="0.2">
      <c r="A20" s="48"/>
      <c r="B20" s="48"/>
      <c r="C20" s="48"/>
      <c r="D20" s="36"/>
      <c r="E20" s="36"/>
      <c r="F20" s="37"/>
      <c r="G20" s="37"/>
      <c r="H20" s="40"/>
      <c r="I20" s="40"/>
      <c r="J20" s="31"/>
      <c r="K20" s="32"/>
      <c r="L20" s="34"/>
      <c r="M20" s="34"/>
      <c r="N20" s="34"/>
      <c r="O20" s="34"/>
    </row>
    <row r="21" spans="1:15" ht="22.5" customHeight="1" x14ac:dyDescent="0.2">
      <c r="A21" s="48"/>
      <c r="B21" s="48"/>
      <c r="C21" s="48"/>
      <c r="D21" s="36"/>
      <c r="E21" s="36"/>
      <c r="F21" s="37"/>
      <c r="G21" s="37"/>
      <c r="H21" s="40"/>
      <c r="I21" s="40"/>
      <c r="J21" s="31"/>
      <c r="K21" s="32"/>
      <c r="L21" s="34"/>
      <c r="M21" s="34"/>
      <c r="N21" s="34"/>
      <c r="O21" s="34"/>
    </row>
    <row r="22" spans="1:15" ht="22.5" customHeight="1" x14ac:dyDescent="0.2">
      <c r="A22" s="48"/>
      <c r="B22" s="48"/>
      <c r="C22" s="48"/>
      <c r="D22" s="36"/>
      <c r="E22" s="36"/>
      <c r="F22" s="37"/>
      <c r="G22" s="37"/>
      <c r="H22" s="40"/>
      <c r="I22" s="40"/>
      <c r="J22" s="31"/>
      <c r="K22" s="32"/>
      <c r="L22" s="34"/>
      <c r="M22" s="34"/>
      <c r="N22" s="34"/>
      <c r="O22" s="34"/>
    </row>
    <row r="23" spans="1:15" ht="22.5" customHeight="1" x14ac:dyDescent="0.2">
      <c r="A23" s="48"/>
      <c r="B23" s="48"/>
      <c r="C23" s="48"/>
      <c r="D23" s="36"/>
      <c r="E23" s="36"/>
      <c r="F23" s="37"/>
      <c r="G23" s="37"/>
      <c r="H23" s="40"/>
      <c r="I23" s="40"/>
      <c r="J23" s="31"/>
      <c r="K23" s="32"/>
      <c r="L23" s="34"/>
      <c r="M23" s="34"/>
      <c r="N23" s="34"/>
      <c r="O23" s="34"/>
    </row>
    <row r="24" spans="1:15" ht="22.5" customHeight="1" x14ac:dyDescent="0.2">
      <c r="A24" s="48"/>
      <c r="B24" s="48"/>
      <c r="C24" s="48"/>
      <c r="D24" s="36"/>
      <c r="E24" s="36"/>
      <c r="F24" s="37"/>
      <c r="G24" s="37"/>
      <c r="H24" s="40"/>
      <c r="I24" s="40"/>
      <c r="J24" s="31"/>
      <c r="K24" s="32"/>
      <c r="L24" s="34"/>
      <c r="M24" s="34"/>
      <c r="N24" s="34"/>
      <c r="O24" s="34"/>
    </row>
    <row r="25" spans="1:15" ht="22.5" customHeight="1" x14ac:dyDescent="0.2">
      <c r="A25" s="48"/>
      <c r="B25" s="48"/>
      <c r="C25" s="48"/>
      <c r="D25" s="36"/>
      <c r="E25" s="36"/>
      <c r="F25" s="37"/>
      <c r="G25" s="37"/>
      <c r="H25" s="40"/>
      <c r="I25" s="40"/>
      <c r="J25" s="31"/>
      <c r="K25" s="32"/>
      <c r="L25" s="34"/>
      <c r="M25" s="34"/>
      <c r="N25" s="34"/>
      <c r="O25" s="34"/>
    </row>
    <row r="26" spans="1:15" ht="22.5" customHeight="1" x14ac:dyDescent="0.2">
      <c r="A26" s="48"/>
      <c r="B26" s="48"/>
      <c r="C26" s="48"/>
      <c r="D26" s="36"/>
      <c r="E26" s="36"/>
      <c r="F26" s="37"/>
      <c r="G26" s="37"/>
      <c r="H26" s="40"/>
      <c r="I26" s="40"/>
      <c r="J26" s="31"/>
      <c r="K26" s="32"/>
      <c r="L26" s="34"/>
      <c r="M26" s="34"/>
      <c r="N26" s="34"/>
      <c r="O26" s="34"/>
    </row>
    <row r="27" spans="1:15" ht="22.5" customHeight="1" x14ac:dyDescent="0.2">
      <c r="A27" s="48"/>
      <c r="B27" s="48"/>
      <c r="C27" s="48"/>
      <c r="D27" s="36"/>
      <c r="E27" s="36"/>
      <c r="F27" s="37"/>
      <c r="G27" s="37"/>
      <c r="H27" s="40"/>
      <c r="I27" s="40"/>
      <c r="J27" s="31"/>
      <c r="K27" s="32"/>
      <c r="L27" s="34"/>
      <c r="M27" s="34"/>
      <c r="N27" s="34"/>
      <c r="O27" s="34"/>
    </row>
    <row r="28" spans="1:15" ht="22.5" customHeight="1" x14ac:dyDescent="0.2">
      <c r="A28" s="48"/>
      <c r="B28" s="48"/>
      <c r="C28" s="48"/>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8F65-6BD3-481A-A66D-12C97FC96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fb325ff-59f4-4202-984d-cc4ef0b29ee2"/>
    <ds:schemaRef ds:uri="375f405a-1d4b-4796-a028-0e90b458cbcf"/>
    <ds:schemaRef ds:uri="http://www.w3.org/XML/1998/namespace"/>
    <ds:schemaRef ds:uri="http://purl.org/dc/terms/"/>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Simon Watton</cp:lastModifiedBy>
  <cp:revision/>
  <dcterms:created xsi:type="dcterms:W3CDTF">2009-11-12T11:38:00Z</dcterms:created>
  <dcterms:modified xsi:type="dcterms:W3CDTF">2026-01-30T15:32:07Z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