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D479F210-48B8-421C-B672-67ED68B4CB23}"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charges'!$A$9:$P$315</definedName>
    <definedName name="_xlnm._FilterDatabase" localSheetId="3" hidden="1">'Annex 2a Import'!$A$4:$P$295</definedName>
    <definedName name="_xlnm._FilterDatabase" localSheetId="6" hidden="1">'Annex 4 LDNO charges'!$A$11:$J$201</definedName>
    <definedName name="_xlnm._FilterDatabase" localSheetId="9" hidden="1">'Annex 7 Pass-Through Costs'!$A$4:$E$4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charges'!$A$2:$P$315</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LLFs'!$15:$15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6" i="14" s="1" a="1"/>
  <c r="A6" i="14" s="1"/>
  <c r="A5" i="13" a="1"/>
  <c r="A5" i="13" s="1"/>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6" i="13" l="1" a="1"/>
  <c r="A6" i="13" s="1"/>
  <c r="A7" i="14" a="1"/>
  <c r="A7" i="14" s="1"/>
  <c r="A8" i="14" s="1" a="1"/>
  <c r="A8" i="14" s="1"/>
  <c r="C5" i="24"/>
  <c r="B5" i="24"/>
  <c r="A7" i="13" l="1" a="1"/>
  <c r="A7" i="13" s="1"/>
  <c r="A9" i="14" a="1"/>
  <c r="A9" i="14" s="1"/>
  <c r="A8" i="13" l="1" a="1"/>
  <c r="A8" i="13" s="1"/>
  <c r="A10" i="14" a="1"/>
  <c r="A10" i="14" s="1"/>
  <c r="A9" i="13" l="1" a="1"/>
  <c r="A9" i="13" s="1"/>
  <c r="A11" i="14" a="1"/>
  <c r="A11" i="14" s="1"/>
  <c r="A2" i="27"/>
  <c r="A10" i="13" l="1" a="1"/>
  <c r="A10" i="13" s="1"/>
  <c r="A12" i="14" a="1"/>
  <c r="A12" i="14"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2" i="24"/>
  <c r="A14" i="13" l="1" a="1"/>
  <c r="A14" i="13" s="1"/>
  <c r="A74" i="14"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15" i="13" l="1" a="1"/>
  <c r="A15" i="13" s="1"/>
  <c r="A240" i="14" a="1"/>
  <c r="A240" i="14" s="1"/>
  <c r="A241" i="14" s="1" a="1"/>
  <c r="A241" i="14" s="1"/>
  <c r="E12" i="15"/>
  <c r="D12" i="15"/>
  <c r="C12" i="15"/>
  <c r="A16" i="13" l="1" a="1"/>
  <c r="A16" i="13" s="1"/>
  <c r="A17" i="13" s="1" a="1"/>
  <c r="A17" i="13" s="1"/>
  <c r="A242" i="14" a="1"/>
  <c r="A242" i="14" s="1"/>
  <c r="B13" i="1"/>
  <c r="A18" i="13" l="1" a="1"/>
  <c r="A18" i="13" s="1"/>
  <c r="A243" i="14" a="1"/>
  <c r="A243" i="14" s="1"/>
  <c r="I14" i="15"/>
  <c r="H14" i="15"/>
  <c r="A19" i="13" l="1" a="1"/>
  <c r="A19" i="13" s="1"/>
  <c r="A244" i="14" a="1"/>
  <c r="A244" i="14" s="1"/>
  <c r="B2" i="15"/>
  <c r="A2" i="7"/>
  <c r="A17" i="8"/>
  <c r="A4" i="8"/>
  <c r="A3" i="6"/>
  <c r="A2" i="5"/>
  <c r="A20" i="13" l="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45" i="14" a="1"/>
  <c r="A245" i="14" s="1"/>
  <c r="A2" i="4"/>
  <c r="B297" i="13" l="1"/>
  <c r="C297" i="13"/>
  <c r="F297" i="13"/>
  <c r="D297" i="13"/>
  <c r="E297" i="13"/>
  <c r="G297" i="13"/>
  <c r="H297" i="13"/>
  <c r="A298" i="13" a="1"/>
  <c r="A298" i="13" s="1"/>
  <c r="A246" i="14"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 i="2"/>
  <c r="G10" i="15" s="1"/>
  <c r="G298" i="13" l="1"/>
  <c r="H298" i="13"/>
  <c r="D298" i="13"/>
  <c r="F298" i="13"/>
  <c r="E298" i="13"/>
  <c r="C298" i="13"/>
  <c r="B298" i="13"/>
  <c r="A299" i="13" a="1"/>
  <c r="A299" i="13" s="1"/>
  <c r="A271" i="14" a="1"/>
  <c r="A271" i="14" s="1"/>
  <c r="I10" i="15"/>
  <c r="H10" i="15"/>
  <c r="B11" i="1"/>
  <c r="B9" i="1"/>
  <c r="D299" i="13" l="1"/>
  <c r="C299" i="13"/>
  <c r="B299" i="13"/>
  <c r="E299" i="13"/>
  <c r="H299" i="13"/>
  <c r="F299" i="13"/>
  <c r="G299" i="13"/>
  <c r="A300" i="13" a="1"/>
  <c r="A300" i="13" s="1"/>
  <c r="A272" i="14" a="1"/>
  <c r="A272" i="14" s="1"/>
  <c r="H17" i="15"/>
  <c r="R9" i="15"/>
  <c r="S9" i="15"/>
  <c r="T9" i="15"/>
  <c r="Q9" i="15"/>
  <c r="N9" i="15"/>
  <c r="O9" i="15"/>
  <c r="P9" i="15"/>
  <c r="M9" i="15"/>
  <c r="E300" i="13" l="1"/>
  <c r="H300" i="13"/>
  <c r="F300" i="13"/>
  <c r="G300" i="13"/>
  <c r="C300" i="13"/>
  <c r="B300" i="13"/>
  <c r="D300" i="13"/>
  <c r="A301" i="13" a="1"/>
  <c r="A301" i="13" s="1"/>
  <c r="A273" i="14" a="1"/>
  <c r="A273" i="14" s="1"/>
  <c r="A274" i="14" s="1" a="1"/>
  <c r="A274" i="14" s="1"/>
  <c r="A275" i="14" s="1" a="1"/>
  <c r="A275" i="14" s="1"/>
  <c r="Q5" i="8"/>
  <c r="K5" i="8"/>
  <c r="L5" i="8"/>
  <c r="M5" i="8"/>
  <c r="N5" i="8"/>
  <c r="O5" i="8"/>
  <c r="P5" i="8"/>
  <c r="J5" i="8"/>
  <c r="F4" i="14"/>
  <c r="G4" i="14"/>
  <c r="H4" i="14"/>
  <c r="E4" i="14"/>
  <c r="F4" i="13"/>
  <c r="G4" i="13"/>
  <c r="H4" i="13"/>
  <c r="E4" i="13"/>
  <c r="H301" i="13" l="1"/>
  <c r="G301" i="13"/>
  <c r="B301" i="13"/>
  <c r="F301" i="13"/>
  <c r="C301" i="13"/>
  <c r="D301" i="13"/>
  <c r="E301" i="13"/>
  <c r="A302" i="13" a="1"/>
  <c r="A302" i="13" s="1"/>
  <c r="A276" i="14" a="1"/>
  <c r="A276" i="14" s="1"/>
  <c r="C14" i="15"/>
  <c r="C302" i="13" l="1"/>
  <c r="D302" i="13"/>
  <c r="B302" i="13"/>
  <c r="E302" i="13"/>
  <c r="F302" i="13"/>
  <c r="G302" i="13"/>
  <c r="H302" i="13"/>
  <c r="A303" i="13" a="1"/>
  <c r="A303" i="13" s="1"/>
  <c r="A277" i="14" a="1"/>
  <c r="A277" i="14" s="1"/>
  <c r="A278" i="14" s="1" a="1"/>
  <c r="A278" i="14" s="1"/>
  <c r="G5" i="14"/>
  <c r="E5" i="14"/>
  <c r="F5" i="14"/>
  <c r="H5" i="14"/>
  <c r="E5" i="13"/>
  <c r="H5" i="13"/>
  <c r="F5" i="13"/>
  <c r="G5" i="13"/>
  <c r="D5" i="14"/>
  <c r="B5" i="14"/>
  <c r="C5" i="14"/>
  <c r="D5" i="13"/>
  <c r="C5" i="13"/>
  <c r="B5" i="13"/>
  <c r="H303" i="13" l="1"/>
  <c r="D303" i="13"/>
  <c r="G303" i="13"/>
  <c r="E303" i="13"/>
  <c r="F303" i="13"/>
  <c r="B303" i="13"/>
  <c r="C303" i="13"/>
  <c r="A304" i="13" a="1"/>
  <c r="A304" i="13" s="1"/>
  <c r="A279" i="14" a="1"/>
  <c r="A279" i="14" s="1"/>
  <c r="E6" i="14"/>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A305" i="13" l="1" a="1"/>
  <c r="A305" i="13" s="1"/>
  <c r="B304" i="13"/>
  <c r="E304" i="13"/>
  <c r="C304" i="13"/>
  <c r="D304" i="13"/>
  <c r="F304" i="13"/>
  <c r="G304" i="13"/>
  <c r="H304" i="13"/>
  <c r="A280" i="14" a="1"/>
  <c r="A280" i="14" s="1"/>
  <c r="A281" i="14" s="1" a="1"/>
  <c r="A281" i="14" s="1"/>
  <c r="E7" i="14"/>
  <c r="F7" i="14"/>
  <c r="G7" i="14"/>
  <c r="H7" i="14"/>
  <c r="E7" i="13"/>
  <c r="G7" i="13"/>
  <c r="H7" i="13"/>
  <c r="F7" i="13"/>
  <c r="C7" i="14"/>
  <c r="D7" i="14"/>
  <c r="B7" i="14"/>
  <c r="C7" i="13"/>
  <c r="D7" i="13"/>
  <c r="B7" i="13"/>
  <c r="S17" i="15"/>
  <c r="T18" i="15"/>
  <c r="R17" i="15"/>
  <c r="P18" i="15"/>
  <c r="M21" i="15"/>
  <c r="T17" i="15"/>
  <c r="M18" i="15"/>
  <c r="Q18" i="15"/>
  <c r="N18" i="15"/>
  <c r="S18" i="15"/>
  <c r="O18" i="15"/>
  <c r="R18" i="15"/>
  <c r="A306" i="13" l="1" a="1"/>
  <c r="A306" i="13" s="1"/>
  <c r="F305" i="13"/>
  <c r="G305" i="13"/>
  <c r="B305" i="13"/>
  <c r="D305" i="13"/>
  <c r="H305" i="13"/>
  <c r="C305" i="13"/>
  <c r="E305" i="13"/>
  <c r="A282" i="14" a="1"/>
  <c r="A282" i="14" s="1"/>
  <c r="A283" i="14" s="1" a="1"/>
  <c r="A283" i="14" s="1"/>
  <c r="E8" i="14"/>
  <c r="F8" i="14"/>
  <c r="G8" i="14"/>
  <c r="H8" i="14"/>
  <c r="E8" i="13"/>
  <c r="H8" i="13"/>
  <c r="F8" i="13"/>
  <c r="G8" i="13"/>
  <c r="D8" i="14"/>
  <c r="B8" i="14"/>
  <c r="C8" i="14"/>
  <c r="B8" i="13"/>
  <c r="D8" i="13"/>
  <c r="C8" i="13"/>
  <c r="N21" i="15"/>
  <c r="M22" i="15"/>
  <c r="N22" i="15"/>
  <c r="E10" i="15"/>
  <c r="C10" i="15"/>
  <c r="C17" i="15" s="1"/>
  <c r="F10" i="15"/>
  <c r="D10" i="15"/>
  <c r="C306" i="13" l="1"/>
  <c r="H306" i="13"/>
  <c r="B306" i="13"/>
  <c r="D306" i="13"/>
  <c r="G306" i="13"/>
  <c r="E306" i="13"/>
  <c r="F306" i="13"/>
  <c r="A307" i="13" a="1"/>
  <c r="A307" i="13" s="1"/>
  <c r="A284" i="14" a="1"/>
  <c r="A284" i="14" s="1"/>
  <c r="A285" i="14" s="1" a="1"/>
  <c r="A285" i="14" s="1"/>
  <c r="E9" i="14"/>
  <c r="F9" i="14"/>
  <c r="G9" i="14"/>
  <c r="H9" i="14"/>
  <c r="E9" i="13"/>
  <c r="F9" i="13"/>
  <c r="G9" i="13"/>
  <c r="H9" i="13"/>
  <c r="B9" i="14"/>
  <c r="C9" i="14"/>
  <c r="D9" i="14"/>
  <c r="B9" i="13"/>
  <c r="D9" i="13"/>
  <c r="C9" i="13"/>
  <c r="C18" i="15"/>
  <c r="G17" i="15"/>
  <c r="G18" i="15"/>
  <c r="D17" i="15"/>
  <c r="D18" i="15"/>
  <c r="E18" i="15"/>
  <c r="E17" i="15"/>
  <c r="F17" i="15"/>
  <c r="F18" i="15"/>
  <c r="I17" i="15"/>
  <c r="I18" i="15"/>
  <c r="A308" i="13" l="1" a="1"/>
  <c r="A308" i="13" s="1"/>
  <c r="D307" i="13"/>
  <c r="E307" i="13"/>
  <c r="F307" i="13"/>
  <c r="G307" i="13"/>
  <c r="H307" i="13"/>
  <c r="C307" i="13"/>
  <c r="B307" i="13"/>
  <c r="A286" i="14" a="1"/>
  <c r="A286" i="14" s="1"/>
  <c r="A287" i="14" s="1" a="1"/>
  <c r="A287" i="14" s="1"/>
  <c r="A288" i="14" s="1" a="1"/>
  <c r="A288" i="14" s="1"/>
  <c r="E10" i="14"/>
  <c r="F10" i="14"/>
  <c r="G10" i="14"/>
  <c r="H10" i="14"/>
  <c r="B10" i="13"/>
  <c r="E10" i="13"/>
  <c r="F10" i="13"/>
  <c r="G10" i="13"/>
  <c r="H10" i="13"/>
  <c r="C21" i="15"/>
  <c r="C22" i="15"/>
  <c r="B10" i="14"/>
  <c r="C10" i="14"/>
  <c r="D10" i="14"/>
  <c r="C10" i="13"/>
  <c r="D10" i="13"/>
  <c r="A309" i="13" l="1" a="1"/>
  <c r="A309" i="13" s="1"/>
  <c r="H308" i="13"/>
  <c r="F308" i="13"/>
  <c r="G308" i="13"/>
  <c r="E308" i="13"/>
  <c r="B308" i="13"/>
  <c r="C308" i="13"/>
  <c r="D308" i="13"/>
  <c r="A289" i="14" a="1"/>
  <c r="A289" i="14" s="1"/>
  <c r="E11" i="14"/>
  <c r="F11" i="14"/>
  <c r="G11" i="14"/>
  <c r="H11" i="14"/>
  <c r="D12" i="13"/>
  <c r="E11" i="13"/>
  <c r="G11" i="13"/>
  <c r="H11" i="13"/>
  <c r="F11" i="13"/>
  <c r="C11" i="14"/>
  <c r="D11" i="14"/>
  <c r="B11" i="14"/>
  <c r="B11" i="13"/>
  <c r="C11" i="13"/>
  <c r="D11" i="13"/>
  <c r="A310" i="13" l="1" a="1"/>
  <c r="A310" i="13" s="1"/>
  <c r="B309" i="13"/>
  <c r="C309" i="13"/>
  <c r="F309" i="13"/>
  <c r="D309" i="13"/>
  <c r="E309" i="13"/>
  <c r="G309" i="13"/>
  <c r="H309" i="13"/>
  <c r="A290" i="14" a="1"/>
  <c r="A290" i="14" s="1"/>
  <c r="E12" i="14"/>
  <c r="F12" i="14"/>
  <c r="G12" i="14"/>
  <c r="H12" i="14"/>
  <c r="B12" i="14"/>
  <c r="C12" i="14"/>
  <c r="D12" i="14"/>
  <c r="F13" i="13"/>
  <c r="B12" i="13"/>
  <c r="C12" i="13"/>
  <c r="E12" i="13"/>
  <c r="H12" i="13"/>
  <c r="F12" i="13"/>
  <c r="G12" i="13"/>
  <c r="A311" i="13" l="1" a="1"/>
  <c r="A311" i="13" s="1"/>
  <c r="G310" i="13"/>
  <c r="E310" i="13"/>
  <c r="H310" i="13"/>
  <c r="D310" i="13"/>
  <c r="F310" i="13"/>
  <c r="C310" i="13"/>
  <c r="B310" i="13"/>
  <c r="A291" i="14" a="1"/>
  <c r="A291" i="14" s="1"/>
  <c r="E13" i="14"/>
  <c r="F13" i="14"/>
  <c r="G13" i="14"/>
  <c r="H13" i="14"/>
  <c r="C14" i="14"/>
  <c r="C13" i="14"/>
  <c r="B13" i="14"/>
  <c r="D13" i="14"/>
  <c r="G14" i="13"/>
  <c r="H13" i="13"/>
  <c r="D13" i="13"/>
  <c r="E13" i="13"/>
  <c r="B13" i="13"/>
  <c r="G13" i="13"/>
  <c r="C13" i="13"/>
  <c r="D311" i="13" l="1"/>
  <c r="B311" i="13"/>
  <c r="C311" i="13"/>
  <c r="E311" i="13"/>
  <c r="F311" i="13"/>
  <c r="H311" i="13"/>
  <c r="G311" i="13"/>
  <c r="A312" i="13" a="1"/>
  <c r="A312" i="13" s="1"/>
  <c r="A292" i="14" a="1"/>
  <c r="A292" i="14" s="1"/>
  <c r="A293" i="14" s="1" a="1"/>
  <c r="A293" i="14" s="1"/>
  <c r="D14" i="14"/>
  <c r="B14" i="14"/>
  <c r="E14" i="14"/>
  <c r="F14" i="14"/>
  <c r="G14" i="14"/>
  <c r="H14" i="14"/>
  <c r="D14" i="13"/>
  <c r="F14" i="13"/>
  <c r="C14" i="13"/>
  <c r="E14" i="13"/>
  <c r="B14" i="13"/>
  <c r="H14" i="13"/>
  <c r="G15" i="13"/>
  <c r="A313" i="13" l="1" a="1"/>
  <c r="A313" i="13" s="1"/>
  <c r="H312" i="13"/>
  <c r="B312" i="13"/>
  <c r="C312" i="13"/>
  <c r="D312" i="13"/>
  <c r="G312" i="13"/>
  <c r="E312" i="13"/>
  <c r="F312" i="13"/>
  <c r="A294" i="14" a="1"/>
  <c r="A294" i="14" s="1"/>
  <c r="E15" i="14"/>
  <c r="F15" i="14"/>
  <c r="G15" i="14"/>
  <c r="H15" i="14"/>
  <c r="C15" i="14"/>
  <c r="C16" i="14"/>
  <c r="B15" i="14"/>
  <c r="D15" i="14"/>
  <c r="C15" i="13"/>
  <c r="E15" i="13"/>
  <c r="B15" i="13"/>
  <c r="F15" i="13"/>
  <c r="F16" i="13"/>
  <c r="H15" i="13"/>
  <c r="D15" i="13"/>
  <c r="A314" i="13" l="1" a="1"/>
  <c r="A314" i="13" s="1"/>
  <c r="C313" i="13"/>
  <c r="D313" i="13"/>
  <c r="H313" i="13"/>
  <c r="G313" i="13"/>
  <c r="B313" i="13"/>
  <c r="E313" i="13"/>
  <c r="F313" i="13"/>
  <c r="A295" i="14" a="1"/>
  <c r="A295" i="14" s="1"/>
  <c r="A296" i="14" s="1" a="1"/>
  <c r="A296" i="14" s="1"/>
  <c r="D17" i="14"/>
  <c r="E16" i="14"/>
  <c r="F16" i="14"/>
  <c r="G16" i="14"/>
  <c r="H16" i="14"/>
  <c r="B16" i="14"/>
  <c r="D16" i="14"/>
  <c r="C16" i="13"/>
  <c r="E17" i="13"/>
  <c r="G16" i="13"/>
  <c r="H16" i="13"/>
  <c r="B16" i="13"/>
  <c r="E16" i="13"/>
  <c r="D16" i="13"/>
  <c r="A315" i="13" l="1" a="1"/>
  <c r="A315" i="13" s="1"/>
  <c r="F314" i="13"/>
  <c r="G314" i="13"/>
  <c r="C314" i="13"/>
  <c r="D314" i="13"/>
  <c r="B314" i="13"/>
  <c r="E314" i="13"/>
  <c r="H314" i="13"/>
  <c r="A297" i="14" a="1"/>
  <c r="A297" i="14" s="1"/>
  <c r="A298" i="14" s="1" a="1"/>
  <c r="A298" i="14" s="1"/>
  <c r="A299" i="14" s="1" a="1"/>
  <c r="A299" i="14" s="1"/>
  <c r="D18" i="14"/>
  <c r="C17" i="14"/>
  <c r="B17" i="14"/>
  <c r="E17" i="14"/>
  <c r="F17" i="14"/>
  <c r="G17" i="14"/>
  <c r="H17" i="14"/>
  <c r="H18" i="13"/>
  <c r="H17" i="13"/>
  <c r="C17" i="13"/>
  <c r="G17" i="13"/>
  <c r="D17" i="13"/>
  <c r="F17" i="13"/>
  <c r="B17" i="13"/>
  <c r="A316" i="13" l="1" a="1"/>
  <c r="A316" i="13" s="1"/>
  <c r="H315" i="13"/>
  <c r="C315" i="13"/>
  <c r="F315" i="13"/>
  <c r="D315" i="13"/>
  <c r="B315" i="13"/>
  <c r="G315" i="13"/>
  <c r="E315" i="13"/>
  <c r="A300" i="14" a="1"/>
  <c r="A300" i="14" s="1"/>
  <c r="B19" i="14"/>
  <c r="C18" i="14"/>
  <c r="B18" i="14"/>
  <c r="E18" i="14"/>
  <c r="F18" i="14"/>
  <c r="G18" i="14"/>
  <c r="H18" i="14"/>
  <c r="B18" i="13"/>
  <c r="E18" i="13"/>
  <c r="D18" i="13"/>
  <c r="G18" i="13"/>
  <c r="C18" i="13"/>
  <c r="F18" i="13"/>
  <c r="G19" i="13"/>
  <c r="A317" i="13" l="1" a="1"/>
  <c r="A317" i="13" s="1"/>
  <c r="E316" i="13"/>
  <c r="F316" i="13"/>
  <c r="H316" i="13"/>
  <c r="C316" i="13"/>
  <c r="D316" i="13"/>
  <c r="G316" i="13"/>
  <c r="B316" i="13"/>
  <c r="A301" i="14" a="1"/>
  <c r="A301" i="14" s="1"/>
  <c r="A302" i="14" s="1" a="1"/>
  <c r="A302" i="14" s="1"/>
  <c r="A303" i="14" s="1" a="1"/>
  <c r="A303" i="14" s="1"/>
  <c r="C20" i="14"/>
  <c r="D19" i="14"/>
  <c r="C19" i="14"/>
  <c r="E19" i="14"/>
  <c r="F19" i="14"/>
  <c r="G19" i="14"/>
  <c r="H19" i="14"/>
  <c r="B19" i="13"/>
  <c r="E19" i="13"/>
  <c r="E20" i="13"/>
  <c r="F19" i="13"/>
  <c r="D19" i="13"/>
  <c r="H19" i="13"/>
  <c r="C19" i="13"/>
  <c r="A318" i="13" l="1" a="1"/>
  <c r="A318" i="13" s="1"/>
  <c r="F317" i="13"/>
  <c r="G317" i="13"/>
  <c r="C317" i="13"/>
  <c r="D317" i="13"/>
  <c r="E317" i="13"/>
  <c r="B317" i="13"/>
  <c r="H317" i="13"/>
  <c r="A304" i="14" a="1"/>
  <c r="A304" i="14" s="1"/>
  <c r="A305" i="14" s="1" a="1"/>
  <c r="A305" i="14" s="1"/>
  <c r="A306" i="14" s="1" a="1"/>
  <c r="A306" i="14" s="1"/>
  <c r="A307" i="14" s="1" a="1"/>
  <c r="A307" i="14" s="1"/>
  <c r="A308" i="14" s="1" a="1"/>
  <c r="A308" i="14" s="1"/>
  <c r="A309" i="14" s="1" a="1"/>
  <c r="A309" i="14" s="1"/>
  <c r="A310" i="14" s="1" a="1"/>
  <c r="A310" i="14" s="1"/>
  <c r="A311" i="14" s="1" a="1"/>
  <c r="A311" i="14" s="1"/>
  <c r="A312" i="14" s="1" a="1"/>
  <c r="A312" i="14" s="1"/>
  <c r="D21" i="14"/>
  <c r="B20" i="14"/>
  <c r="D20" i="14"/>
  <c r="E20" i="14"/>
  <c r="F20" i="14"/>
  <c r="G20" i="14"/>
  <c r="H20" i="14"/>
  <c r="B20" i="13"/>
  <c r="F20" i="13"/>
  <c r="C20" i="13"/>
  <c r="H20" i="13"/>
  <c r="H21" i="13"/>
  <c r="G20" i="13"/>
  <c r="D20" i="13"/>
  <c r="A319" i="13" l="1" a="1"/>
  <c r="A319" i="13" s="1"/>
  <c r="C318" i="13"/>
  <c r="F318" i="13"/>
  <c r="G318" i="13"/>
  <c r="B318" i="13"/>
  <c r="D318" i="13"/>
  <c r="E318" i="13"/>
  <c r="H318" i="13"/>
  <c r="A313" i="14" a="1"/>
  <c r="A313" i="14" s="1"/>
  <c r="D22" i="14"/>
  <c r="C21" i="14"/>
  <c r="B21" i="14"/>
  <c r="E21" i="14"/>
  <c r="F21" i="14"/>
  <c r="G21" i="14"/>
  <c r="H21" i="14"/>
  <c r="C21" i="13"/>
  <c r="G21" i="13"/>
  <c r="D21" i="13"/>
  <c r="F21" i="13"/>
  <c r="B21" i="13"/>
  <c r="E21" i="13"/>
  <c r="F22" i="13"/>
  <c r="A320" i="13" l="1" a="1"/>
  <c r="A320" i="13" s="1"/>
  <c r="H319" i="13"/>
  <c r="B319" i="13"/>
  <c r="C319" i="13"/>
  <c r="D319" i="13"/>
  <c r="E319" i="13"/>
  <c r="F319" i="13"/>
  <c r="G319" i="13"/>
  <c r="A314" i="14" a="1"/>
  <c r="A314" i="14" s="1"/>
  <c r="B23" i="14"/>
  <c r="C22" i="14"/>
  <c r="B22" i="14"/>
  <c r="E22" i="14"/>
  <c r="F22" i="14"/>
  <c r="G22" i="14"/>
  <c r="H22" i="14"/>
  <c r="C22" i="13"/>
  <c r="E22" i="13"/>
  <c r="F23" i="13"/>
  <c r="H22" i="13"/>
  <c r="B22" i="13"/>
  <c r="G22" i="13"/>
  <c r="D22" i="13"/>
  <c r="A321" i="13" l="1" a="1"/>
  <c r="A321" i="13" s="1"/>
  <c r="F320" i="13"/>
  <c r="C320" i="13"/>
  <c r="G320" i="13"/>
  <c r="H320" i="13"/>
  <c r="D320" i="13"/>
  <c r="E320" i="13"/>
  <c r="B320" i="13"/>
  <c r="A315" i="14" a="1"/>
  <c r="A315" i="14" s="1"/>
  <c r="A316" i="14" s="1" a="1"/>
  <c r="A316" i="14" s="1"/>
  <c r="A317" i="14" s="1" a="1"/>
  <c r="A317" i="14" s="1"/>
  <c r="C24" i="14"/>
  <c r="D23" i="14"/>
  <c r="C23" i="14"/>
  <c r="E23" i="14"/>
  <c r="F23" i="14"/>
  <c r="G23" i="14"/>
  <c r="H23" i="14"/>
  <c r="F24" i="13"/>
  <c r="E23" i="13"/>
  <c r="D23" i="13"/>
  <c r="H23" i="13"/>
  <c r="C23" i="13"/>
  <c r="G23" i="13"/>
  <c r="B23" i="13"/>
  <c r="A322" i="13" l="1" a="1"/>
  <c r="A322" i="13" s="1"/>
  <c r="G321" i="13"/>
  <c r="H321" i="13"/>
  <c r="B321" i="13"/>
  <c r="E321" i="13"/>
  <c r="F321" i="13"/>
  <c r="C321" i="13"/>
  <c r="D321" i="13"/>
  <c r="A318" i="14" a="1"/>
  <c r="A318" i="14" s="1"/>
  <c r="A319" i="14" s="1" a="1"/>
  <c r="A319" i="14" s="1"/>
  <c r="B24" i="14"/>
  <c r="D24" i="14"/>
  <c r="C25" i="14"/>
  <c r="E24" i="14"/>
  <c r="F24" i="14"/>
  <c r="G24" i="14"/>
  <c r="H24" i="14"/>
  <c r="H24" i="13"/>
  <c r="E24" i="13"/>
  <c r="D24" i="13"/>
  <c r="G24" i="13"/>
  <c r="G26" i="13"/>
  <c r="B24" i="13"/>
  <c r="C24" i="13"/>
  <c r="A323" i="13" l="1" a="1"/>
  <c r="A323" i="13" s="1"/>
  <c r="E322" i="13"/>
  <c r="H322" i="13"/>
  <c r="B322" i="13"/>
  <c r="G322" i="13"/>
  <c r="C322" i="13"/>
  <c r="F322" i="13"/>
  <c r="D322" i="13"/>
  <c r="A320" i="14" a="1"/>
  <c r="A320" i="14" s="1"/>
  <c r="A321" i="14" s="1" a="1"/>
  <c r="A321" i="14" s="1"/>
  <c r="B25" i="14"/>
  <c r="B26" i="14"/>
  <c r="D25" i="14"/>
  <c r="E25" i="14"/>
  <c r="F25" i="14"/>
  <c r="G25" i="14"/>
  <c r="H25" i="14"/>
  <c r="C26" i="13"/>
  <c r="G25" i="13"/>
  <c r="B25" i="13"/>
  <c r="F26" i="13"/>
  <c r="D26" i="13"/>
  <c r="F25" i="13"/>
  <c r="H26" i="13"/>
  <c r="B26" i="13"/>
  <c r="E25" i="13"/>
  <c r="C25" i="13"/>
  <c r="E26" i="13"/>
  <c r="G27" i="13"/>
  <c r="H25" i="13"/>
  <c r="D25" i="13"/>
  <c r="A322" i="14" l="1" a="1"/>
  <c r="A322" i="14" s="1"/>
  <c r="A323" i="14" s="1" a="1"/>
  <c r="A323" i="14" s="1"/>
  <c r="A324" i="14" s="1" a="1"/>
  <c r="A324" i="14" s="1"/>
  <c r="A324" i="13" a="1"/>
  <c r="A324" i="13" s="1"/>
  <c r="H323" i="13"/>
  <c r="B323" i="13"/>
  <c r="C323" i="13"/>
  <c r="D323" i="13"/>
  <c r="E323" i="13"/>
  <c r="F323" i="13"/>
  <c r="G323" i="13"/>
  <c r="B27" i="14"/>
  <c r="D26" i="14"/>
  <c r="C26" i="14"/>
  <c r="E26" i="14"/>
  <c r="F26" i="14"/>
  <c r="G26" i="14"/>
  <c r="H26" i="14"/>
  <c r="C27" i="13"/>
  <c r="F27" i="13"/>
  <c r="D27" i="13"/>
  <c r="E27" i="13"/>
  <c r="B27" i="13"/>
  <c r="H27" i="13"/>
  <c r="H28" i="13"/>
  <c r="A325" i="14" l="1" a="1"/>
  <c r="A325" i="14" s="1"/>
  <c r="A326" i="14" s="1" a="1"/>
  <c r="A326" i="14" s="1"/>
  <c r="A327" i="14" s="1" a="1"/>
  <c r="A327" i="14" s="1"/>
  <c r="A328" i="14" s="1" a="1"/>
  <c r="A328" i="14" s="1"/>
  <c r="A329" i="14" s="1" a="1"/>
  <c r="A329" i="14" s="1"/>
  <c r="A325" i="13" a="1"/>
  <c r="A325" i="13" s="1"/>
  <c r="E324" i="13"/>
  <c r="B324" i="13"/>
  <c r="C324" i="13"/>
  <c r="D324" i="13"/>
  <c r="G324" i="13"/>
  <c r="H324" i="13"/>
  <c r="F324" i="13"/>
  <c r="C28" i="14"/>
  <c r="D27" i="14"/>
  <c r="C27" i="14"/>
  <c r="E27" i="14"/>
  <c r="F27" i="14"/>
  <c r="G27" i="14"/>
  <c r="H27" i="14"/>
  <c r="G29" i="13"/>
  <c r="C28" i="13"/>
  <c r="E28" i="13"/>
  <c r="B28" i="13"/>
  <c r="G28" i="13"/>
  <c r="D28" i="13"/>
  <c r="F28" i="13"/>
  <c r="A330" i="14" l="1" a="1"/>
  <c r="A330" i="14" s="1"/>
  <c r="A331" i="14" s="1" a="1"/>
  <c r="A331" i="14" s="1"/>
  <c r="A326" i="13" a="1"/>
  <c r="A326" i="13" s="1"/>
  <c r="C325" i="13"/>
  <c r="D325" i="13"/>
  <c r="G325" i="13"/>
  <c r="H325" i="13"/>
  <c r="E325" i="13"/>
  <c r="B325" i="13"/>
  <c r="F325" i="13"/>
  <c r="D29" i="14"/>
  <c r="B28" i="14"/>
  <c r="D28" i="14"/>
  <c r="E28" i="14"/>
  <c r="F28" i="14"/>
  <c r="G28" i="14"/>
  <c r="H28" i="14"/>
  <c r="B29" i="13"/>
  <c r="F29" i="13"/>
  <c r="D29" i="13"/>
  <c r="H29" i="13"/>
  <c r="F30" i="13"/>
  <c r="E29" i="13"/>
  <c r="C29" i="13"/>
  <c r="A332" i="14" l="1" a="1"/>
  <c r="A332" i="14" s="1"/>
  <c r="A333" i="14" s="1" a="1"/>
  <c r="A333" i="14" s="1"/>
  <c r="A334" i="14" s="1" a="1"/>
  <c r="A334" i="14" s="1"/>
  <c r="A335" i="14" s="1" a="1"/>
  <c r="A335" i="14" s="1"/>
  <c r="A336" i="14" s="1" a="1"/>
  <c r="A336" i="14" s="1"/>
  <c r="A337" i="14" s="1" a="1"/>
  <c r="A337" i="14" s="1"/>
  <c r="A338" i="14" s="1" a="1"/>
  <c r="A338" i="14" s="1"/>
  <c r="A339" i="14" s="1" a="1"/>
  <c r="A339" i="14" s="1"/>
  <c r="A340" i="14" s="1" a="1"/>
  <c r="A340" i="14" s="1"/>
  <c r="A341" i="14" s="1" a="1"/>
  <c r="A341" i="14" s="1"/>
  <c r="A342" i="14" s="1" a="1"/>
  <c r="A342" i="14" s="1"/>
  <c r="A343" i="14" s="1" a="1"/>
  <c r="A343" i="14" s="1"/>
  <c r="A344" i="14" s="1" a="1"/>
  <c r="A344" i="14" s="1"/>
  <c r="A345" i="14" s="1" a="1"/>
  <c r="A345" i="14" s="1"/>
  <c r="A346" i="14" s="1" a="1"/>
  <c r="A346" i="14" s="1"/>
  <c r="A347" i="14" s="1" a="1"/>
  <c r="A347" i="14" s="1"/>
  <c r="A348" i="14" s="1" a="1"/>
  <c r="A348" i="14" s="1"/>
  <c r="A349" i="14" s="1" a="1"/>
  <c r="A349" i="14" s="1"/>
  <c r="A350" i="14" s="1" a="1"/>
  <c r="A350" i="14" s="1"/>
  <c r="A351" i="14" s="1" a="1"/>
  <c r="A351" i="14" s="1"/>
  <c r="A352" i="14" s="1" a="1"/>
  <c r="A352" i="14" s="1"/>
  <c r="A353" i="14" s="1" a="1"/>
  <c r="A353" i="14" s="1"/>
  <c r="A354" i="14" s="1" a="1"/>
  <c r="A354" i="14" s="1"/>
  <c r="A355" i="14" s="1" a="1"/>
  <c r="A355" i="14" s="1"/>
  <c r="A356" i="14" s="1" a="1"/>
  <c r="A356" i="14" s="1"/>
  <c r="A357" i="14" s="1" a="1"/>
  <c r="A357" i="14" s="1"/>
  <c r="A358" i="14" s="1" a="1"/>
  <c r="A358" i="14" s="1"/>
  <c r="A359" i="14" s="1" a="1"/>
  <c r="A359" i="14" s="1"/>
  <c r="A360" i="14" s="1" a="1"/>
  <c r="A360" i="14" s="1"/>
  <c r="A361" i="14" s="1" a="1"/>
  <c r="A361" i="14" s="1"/>
  <c r="A362" i="14" s="1" a="1"/>
  <c r="A362" i="14" s="1"/>
  <c r="A363" i="14" s="1" a="1"/>
  <c r="A363" i="14" s="1"/>
  <c r="A364" i="14" s="1" a="1"/>
  <c r="A364" i="14" s="1"/>
  <c r="A365" i="14" s="1" a="1"/>
  <c r="A365" i="14" s="1"/>
  <c r="A366" i="14" s="1" a="1"/>
  <c r="A366" i="14" s="1"/>
  <c r="A367" i="14" s="1" a="1"/>
  <c r="A367" i="14" s="1"/>
  <c r="A368" i="14" s="1" a="1"/>
  <c r="A368" i="14" s="1"/>
  <c r="A369" i="14" s="1" a="1"/>
  <c r="A369" i="14" s="1"/>
  <c r="A370" i="14" s="1" a="1"/>
  <c r="A370" i="14" s="1"/>
  <c r="A371" i="14" s="1" a="1"/>
  <c r="A371" i="14" s="1"/>
  <c r="A372" i="14" s="1" a="1"/>
  <c r="A372" i="14" s="1"/>
  <c r="A373" i="14" s="1" a="1"/>
  <c r="A373" i="14" s="1"/>
  <c r="A374" i="14" s="1" a="1"/>
  <c r="A374" i="14" s="1"/>
  <c r="A375" i="14" s="1" a="1"/>
  <c r="A375" i="14" s="1"/>
  <c r="A376" i="14" s="1" a="1"/>
  <c r="A376" i="14" s="1"/>
  <c r="A377" i="14" s="1" a="1"/>
  <c r="A377" i="14" s="1"/>
  <c r="A378" i="14" s="1" a="1"/>
  <c r="A378" i="14" s="1"/>
  <c r="A379" i="14" s="1" a="1"/>
  <c r="A379" i="14" s="1"/>
  <c r="A380" i="14" s="1" a="1"/>
  <c r="A380" i="14" s="1"/>
  <c r="A381" i="14" s="1" a="1"/>
  <c r="A381" i="14" s="1"/>
  <c r="A382" i="14" s="1" a="1"/>
  <c r="A382" i="14" s="1"/>
  <c r="A383" i="14" s="1" a="1"/>
  <c r="A383" i="14" s="1"/>
  <c r="A384" i="14" s="1" a="1"/>
  <c r="A384" i="14" s="1"/>
  <c r="A385" i="14" s="1" a="1"/>
  <c r="A385" i="14" s="1"/>
  <c r="A386" i="14" s="1" a="1"/>
  <c r="A386" i="14" s="1"/>
  <c r="A387" i="14" s="1" a="1"/>
  <c r="A387" i="14" s="1"/>
  <c r="A388" i="14" s="1" a="1"/>
  <c r="A388" i="14" s="1"/>
  <c r="A389" i="14" s="1" a="1"/>
  <c r="A389" i="14" s="1"/>
  <c r="A390" i="14" s="1" a="1"/>
  <c r="A390" i="14" s="1"/>
  <c r="A391" i="14" s="1" a="1"/>
  <c r="A391" i="14" s="1"/>
  <c r="A392" i="14" s="1" a="1"/>
  <c r="A392" i="14" s="1"/>
  <c r="A393" i="14" s="1" a="1"/>
  <c r="A393" i="14" s="1"/>
  <c r="A394" i="14" s="1" a="1"/>
  <c r="A394" i="14" s="1"/>
  <c r="A395" i="14" s="1" a="1"/>
  <c r="A395" i="14" s="1"/>
  <c r="A396" i="14" s="1" a="1"/>
  <c r="A396" i="14" s="1"/>
  <c r="A397" i="14" s="1" a="1"/>
  <c r="A397" i="14" s="1"/>
  <c r="A398" i="14" s="1" a="1"/>
  <c r="A398" i="14" s="1"/>
  <c r="A399" i="14" s="1" a="1"/>
  <c r="A399" i="14" s="1"/>
  <c r="A400" i="14" s="1" a="1"/>
  <c r="A400" i="14" s="1"/>
  <c r="A401" i="14" s="1" a="1"/>
  <c r="A401" i="14" s="1"/>
  <c r="A402" i="14" s="1" a="1"/>
  <c r="A402" i="14" s="1"/>
  <c r="A403" i="14" s="1" a="1"/>
  <c r="A403" i="14" s="1"/>
  <c r="A404" i="14" s="1" a="1"/>
  <c r="A404" i="14" s="1"/>
  <c r="A405" i="14" s="1" a="1"/>
  <c r="A405" i="14" s="1"/>
  <c r="A406" i="14" s="1" a="1"/>
  <c r="A406" i="14" s="1"/>
  <c r="A407" i="14" s="1" a="1"/>
  <c r="A407" i="14" s="1"/>
  <c r="A408" i="14" s="1" a="1"/>
  <c r="A408" i="14" s="1"/>
  <c r="A409" i="14" s="1" a="1"/>
  <c r="A409" i="14" s="1"/>
  <c r="A410" i="14" s="1" a="1"/>
  <c r="A410" i="14" s="1"/>
  <c r="A411" i="14" s="1" a="1"/>
  <c r="A411" i="14" s="1"/>
  <c r="A412" i="14" s="1" a="1"/>
  <c r="A412" i="14" s="1"/>
  <c r="A413" i="14" s="1" a="1"/>
  <c r="A413" i="14" s="1"/>
  <c r="A414" i="14" s="1" a="1"/>
  <c r="A414" i="14" s="1"/>
  <c r="A415" i="14" s="1" a="1"/>
  <c r="A415" i="14" s="1"/>
  <c r="A416" i="14" s="1" a="1"/>
  <c r="A416" i="14" s="1"/>
  <c r="A417" i="14" s="1" a="1"/>
  <c r="A417" i="14" s="1"/>
  <c r="A418" i="14" s="1" a="1"/>
  <c r="A418" i="14" s="1"/>
  <c r="A419" i="14" s="1" a="1"/>
  <c r="A419" i="14" s="1"/>
  <c r="A420" i="14" s="1" a="1"/>
  <c r="A420" i="14" s="1"/>
  <c r="A421" i="14" s="1" a="1"/>
  <c r="A421" i="14" s="1"/>
  <c r="A422" i="14" s="1" a="1"/>
  <c r="A422" i="14" s="1"/>
  <c r="A423" i="14" s="1" a="1"/>
  <c r="A423" i="14" s="1"/>
  <c r="A424" i="14" s="1" a="1"/>
  <c r="A424" i="14" s="1"/>
  <c r="A425" i="14" s="1" a="1"/>
  <c r="A425" i="14" s="1"/>
  <c r="A426" i="14" s="1" a="1"/>
  <c r="A426" i="14" s="1"/>
  <c r="A427" i="14" s="1" a="1"/>
  <c r="A427" i="14" s="1"/>
  <c r="A428" i="14" s="1" a="1"/>
  <c r="A428" i="14" s="1"/>
  <c r="A429" i="14" s="1" a="1"/>
  <c r="A429" i="14" s="1"/>
  <c r="A430" i="14" s="1" a="1"/>
  <c r="A430" i="14" s="1"/>
  <c r="A431" i="14" s="1" a="1"/>
  <c r="A431" i="14" s="1"/>
  <c r="A432" i="14" s="1" a="1"/>
  <c r="A432" i="14" s="1"/>
  <c r="A433" i="14" s="1" a="1"/>
  <c r="A433" i="14" s="1"/>
  <c r="A434" i="14" s="1" a="1"/>
  <c r="A434" i="14" s="1"/>
  <c r="A435" i="14" s="1" a="1"/>
  <c r="A435" i="14" s="1"/>
  <c r="A436" i="14" s="1" a="1"/>
  <c r="A436" i="14" s="1"/>
  <c r="A437" i="14" s="1" a="1"/>
  <c r="A437" i="14" s="1"/>
  <c r="A438" i="14" s="1" a="1"/>
  <c r="A438" i="14" s="1"/>
  <c r="A439" i="14" s="1" a="1"/>
  <c r="A439" i="14" s="1"/>
  <c r="A440" i="14" s="1" a="1"/>
  <c r="A440" i="14" s="1"/>
  <c r="A441" i="14" s="1" a="1"/>
  <c r="A441" i="14" s="1"/>
  <c r="A442" i="14" s="1" a="1"/>
  <c r="A442" i="14" s="1"/>
  <c r="A443" i="14" s="1" a="1"/>
  <c r="A443" i="14" s="1"/>
  <c r="A444" i="14" s="1" a="1"/>
  <c r="A444" i="14" s="1"/>
  <c r="A445" i="14" s="1" a="1"/>
  <c r="A445" i="14" s="1"/>
  <c r="A446" i="14" s="1" a="1"/>
  <c r="A446" i="14" s="1"/>
  <c r="A327" i="13" a="1"/>
  <c r="A327" i="13" s="1"/>
  <c r="G326" i="13"/>
  <c r="H326" i="13"/>
  <c r="B326" i="13"/>
  <c r="C326" i="13"/>
  <c r="D326" i="13"/>
  <c r="F326" i="13"/>
  <c r="E326" i="13"/>
  <c r="C29" i="14"/>
  <c r="B29" i="14"/>
  <c r="E29" i="14"/>
  <c r="F29" i="14"/>
  <c r="G29" i="14"/>
  <c r="H29" i="14"/>
  <c r="G31" i="13"/>
  <c r="H30" i="13"/>
  <c r="B30" i="13"/>
  <c r="E30" i="13"/>
  <c r="D30" i="13"/>
  <c r="G30" i="13"/>
  <c r="C30" i="13"/>
  <c r="A328" i="13" l="1" a="1"/>
  <c r="A328" i="13" s="1"/>
  <c r="E327" i="13"/>
  <c r="G327" i="13"/>
  <c r="H327" i="13"/>
  <c r="D327" i="13"/>
  <c r="B327" i="13"/>
  <c r="C327" i="13"/>
  <c r="F327" i="13"/>
  <c r="E30" i="14"/>
  <c r="F30" i="14"/>
  <c r="G30" i="14"/>
  <c r="H30" i="14"/>
  <c r="D31" i="14"/>
  <c r="C30" i="14"/>
  <c r="B30" i="14"/>
  <c r="D30" i="14"/>
  <c r="B31" i="13"/>
  <c r="F31" i="13"/>
  <c r="E31" i="13"/>
  <c r="D31" i="13"/>
  <c r="H31" i="13"/>
  <c r="G32" i="13"/>
  <c r="C31" i="13"/>
  <c r="A329" i="13" l="1" a="1"/>
  <c r="A329" i="13" s="1"/>
  <c r="F328" i="13"/>
  <c r="G328" i="13"/>
  <c r="H328" i="13"/>
  <c r="B328" i="13"/>
  <c r="D328" i="13"/>
  <c r="C328" i="13"/>
  <c r="E328" i="13"/>
  <c r="C32" i="14"/>
  <c r="B31" i="14"/>
  <c r="C31" i="14"/>
  <c r="E31" i="14"/>
  <c r="F31" i="14"/>
  <c r="G31" i="14"/>
  <c r="H31" i="14"/>
  <c r="G33" i="13"/>
  <c r="H32" i="13"/>
  <c r="C32" i="13"/>
  <c r="F32" i="13"/>
  <c r="B32" i="13"/>
  <c r="E32" i="13"/>
  <c r="D32" i="13"/>
  <c r="A330" i="13" l="1" a="1"/>
  <c r="A330" i="13" s="1"/>
  <c r="G329" i="13"/>
  <c r="B329" i="13"/>
  <c r="D329" i="13"/>
  <c r="E329" i="13"/>
  <c r="C329" i="13"/>
  <c r="F329" i="13"/>
  <c r="H329" i="13"/>
  <c r="D33" i="14"/>
  <c r="B32" i="14"/>
  <c r="D32" i="14"/>
  <c r="E32" i="14"/>
  <c r="F32" i="14"/>
  <c r="G32" i="14"/>
  <c r="H32" i="14"/>
  <c r="B33" i="13"/>
  <c r="F33" i="13"/>
  <c r="F34" i="13"/>
  <c r="E33" i="13"/>
  <c r="D33" i="13"/>
  <c r="H33" i="13"/>
  <c r="C33" i="13"/>
  <c r="A331" i="13" l="1" a="1"/>
  <c r="A331" i="13" s="1"/>
  <c r="D330" i="13"/>
  <c r="G330" i="13"/>
  <c r="H330" i="13"/>
  <c r="F330" i="13"/>
  <c r="C330" i="13"/>
  <c r="E330" i="13"/>
  <c r="B330" i="13"/>
  <c r="D34" i="14"/>
  <c r="C33" i="14"/>
  <c r="B33" i="14"/>
  <c r="E33" i="14"/>
  <c r="F33" i="14"/>
  <c r="G33" i="14"/>
  <c r="H33" i="14"/>
  <c r="E34" i="13"/>
  <c r="B34" i="13"/>
  <c r="D34" i="13"/>
  <c r="G34" i="13"/>
  <c r="G35" i="13"/>
  <c r="H34" i="13"/>
  <c r="C34" i="13"/>
  <c r="A332" i="13" l="1" a="1"/>
  <c r="A332" i="13" s="1"/>
  <c r="G331" i="13"/>
  <c r="C331" i="13"/>
  <c r="H331" i="13"/>
  <c r="B331" i="13"/>
  <c r="D331" i="13"/>
  <c r="E331" i="13"/>
  <c r="F331" i="13"/>
  <c r="B35" i="14"/>
  <c r="C34" i="14"/>
  <c r="B34" i="14"/>
  <c r="E34" i="14"/>
  <c r="F34" i="14"/>
  <c r="G34" i="14"/>
  <c r="H34" i="14"/>
  <c r="B35" i="13"/>
  <c r="F35" i="13"/>
  <c r="D35" i="13"/>
  <c r="H35" i="13"/>
  <c r="G36" i="13"/>
  <c r="E35" i="13"/>
  <c r="C35" i="13"/>
  <c r="A333" i="13" l="1" a="1"/>
  <c r="A333" i="13" s="1"/>
  <c r="D332" i="13"/>
  <c r="H332" i="13"/>
  <c r="C332" i="13"/>
  <c r="B332" i="13"/>
  <c r="G332" i="13"/>
  <c r="F332" i="13"/>
  <c r="E332" i="13"/>
  <c r="C36" i="14"/>
  <c r="D35" i="14"/>
  <c r="C35" i="14"/>
  <c r="E35" i="14"/>
  <c r="F35" i="14"/>
  <c r="G35" i="14"/>
  <c r="H35" i="14"/>
  <c r="F37" i="13"/>
  <c r="H36" i="13"/>
  <c r="B36" i="13"/>
  <c r="E36" i="13"/>
  <c r="D36" i="13"/>
  <c r="F36" i="13"/>
  <c r="C36" i="13"/>
  <c r="A334" i="13" l="1" a="1"/>
  <c r="A334" i="13" s="1"/>
  <c r="F333" i="13"/>
  <c r="E333" i="13"/>
  <c r="B333" i="13"/>
  <c r="D333" i="13"/>
  <c r="C333" i="13"/>
  <c r="H333" i="13"/>
  <c r="G333" i="13"/>
  <c r="B36" i="14"/>
  <c r="D36" i="14"/>
  <c r="E36" i="14"/>
  <c r="F36" i="14"/>
  <c r="G36" i="14"/>
  <c r="H36" i="14"/>
  <c r="E37" i="13"/>
  <c r="D37" i="13"/>
  <c r="H37" i="13"/>
  <c r="B37" i="13"/>
  <c r="G37" i="13"/>
  <c r="B38" i="13"/>
  <c r="C37" i="13"/>
  <c r="A335" i="13" l="1" a="1"/>
  <c r="A335" i="13" s="1"/>
  <c r="D334" i="13"/>
  <c r="H334" i="13"/>
  <c r="B334" i="13"/>
  <c r="F334" i="13"/>
  <c r="G334" i="13"/>
  <c r="C334" i="13"/>
  <c r="E334" i="13"/>
  <c r="E37" i="14"/>
  <c r="F37" i="14"/>
  <c r="G37" i="14"/>
  <c r="H37" i="14"/>
  <c r="C38" i="14"/>
  <c r="D37" i="14"/>
  <c r="B37" i="14"/>
  <c r="C37" i="14"/>
  <c r="B39" i="13"/>
  <c r="E38" i="13"/>
  <c r="D38" i="13"/>
  <c r="F38" i="13"/>
  <c r="H38" i="13"/>
  <c r="C38" i="13"/>
  <c r="G38" i="13"/>
  <c r="A336" i="13" l="1" a="1"/>
  <c r="A336" i="13" s="1"/>
  <c r="F335" i="13"/>
  <c r="B335" i="13"/>
  <c r="E335" i="13"/>
  <c r="G335" i="13"/>
  <c r="H335" i="13"/>
  <c r="D335" i="13"/>
  <c r="C335" i="13"/>
  <c r="B38" i="14"/>
  <c r="D38" i="14"/>
  <c r="E38" i="14"/>
  <c r="F38" i="14"/>
  <c r="G38" i="14"/>
  <c r="H38" i="14"/>
  <c r="G39" i="13"/>
  <c r="C39" i="13"/>
  <c r="E39" i="13"/>
  <c r="F40" i="13"/>
  <c r="F39" i="13"/>
  <c r="H39" i="13"/>
  <c r="D39" i="13"/>
  <c r="A337" i="13" l="1" a="1"/>
  <c r="A337" i="13" s="1"/>
  <c r="F336" i="13"/>
  <c r="H336" i="13"/>
  <c r="G336" i="13"/>
  <c r="C336" i="13"/>
  <c r="E336" i="13"/>
  <c r="B336" i="13"/>
  <c r="D336" i="13"/>
  <c r="E39" i="14"/>
  <c r="F39" i="14"/>
  <c r="G39" i="14"/>
  <c r="H39" i="14"/>
  <c r="C39" i="14"/>
  <c r="C40" i="14"/>
  <c r="B39" i="14"/>
  <c r="D39" i="14"/>
  <c r="D40" i="13"/>
  <c r="E40" i="13"/>
  <c r="B41" i="13"/>
  <c r="G40" i="13"/>
  <c r="C40" i="13"/>
  <c r="H40" i="13"/>
  <c r="B40" i="13"/>
  <c r="A338" i="13" l="1" a="1"/>
  <c r="A338" i="13" s="1"/>
  <c r="H337" i="13"/>
  <c r="D337" i="13"/>
  <c r="E337" i="13"/>
  <c r="G337" i="13"/>
  <c r="F337" i="13"/>
  <c r="B337" i="13"/>
  <c r="C337" i="13"/>
  <c r="D41" i="14"/>
  <c r="E40" i="14"/>
  <c r="F40" i="14"/>
  <c r="G40" i="14"/>
  <c r="H40" i="14"/>
  <c r="B40" i="14"/>
  <c r="D40" i="14"/>
  <c r="C42" i="13"/>
  <c r="F41" i="13"/>
  <c r="H41" i="13"/>
  <c r="G41" i="13"/>
  <c r="D41" i="13"/>
  <c r="E41" i="13"/>
  <c r="C41" i="13"/>
  <c r="A339" i="13" l="1" a="1"/>
  <c r="A339" i="13" s="1"/>
  <c r="B338" i="13"/>
  <c r="C338" i="13"/>
  <c r="E338" i="13"/>
  <c r="D338" i="13"/>
  <c r="G338" i="13"/>
  <c r="F338" i="13"/>
  <c r="H338" i="13"/>
  <c r="C41" i="14"/>
  <c r="B41" i="14"/>
  <c r="C42" i="14"/>
  <c r="E41" i="14"/>
  <c r="F41" i="14"/>
  <c r="G41" i="14"/>
  <c r="H41" i="14"/>
  <c r="H42" i="13"/>
  <c r="D43" i="13"/>
  <c r="F42" i="13"/>
  <c r="B42" i="13"/>
  <c r="G42" i="13"/>
  <c r="D42" i="13"/>
  <c r="E42" i="13"/>
  <c r="A340" i="13" l="1" a="1"/>
  <c r="A340" i="13" s="1"/>
  <c r="D339" i="13"/>
  <c r="B339" i="13"/>
  <c r="C339" i="13"/>
  <c r="G339" i="13"/>
  <c r="E339" i="13"/>
  <c r="H339" i="13"/>
  <c r="F339" i="13"/>
  <c r="B42" i="14"/>
  <c r="E42" i="14"/>
  <c r="F42" i="14"/>
  <c r="G42" i="14"/>
  <c r="H42" i="14"/>
  <c r="D42" i="14"/>
  <c r="E43" i="13"/>
  <c r="F43" i="13"/>
  <c r="H43" i="13"/>
  <c r="C43" i="13"/>
  <c r="G43" i="13"/>
  <c r="B43" i="13"/>
  <c r="G45" i="13"/>
  <c r="A341" i="13" l="1" a="1"/>
  <c r="A341" i="13" s="1"/>
  <c r="E340" i="13"/>
  <c r="D340" i="13"/>
  <c r="C340" i="13"/>
  <c r="F340" i="13"/>
  <c r="B340" i="13"/>
  <c r="G340" i="13"/>
  <c r="H340" i="13"/>
  <c r="E44" i="14"/>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A342" i="13" l="1" a="1"/>
  <c r="A342" i="13" s="1"/>
  <c r="D341" i="13"/>
  <c r="C341" i="13"/>
  <c r="G341" i="13"/>
  <c r="B341" i="13"/>
  <c r="E341" i="13"/>
  <c r="F341" i="13"/>
  <c r="H341" i="13"/>
  <c r="E45" i="14"/>
  <c r="F45" i="14"/>
  <c r="G45" i="14"/>
  <c r="H45" i="14"/>
  <c r="C46" i="13"/>
  <c r="F46" i="13"/>
  <c r="B46" i="13"/>
  <c r="E46" i="13"/>
  <c r="D46" i="13"/>
  <c r="H46" i="13"/>
  <c r="H47" i="13"/>
  <c r="B45" i="14"/>
  <c r="C45" i="14"/>
  <c r="D45" i="14"/>
  <c r="A343" i="13" l="1" a="1"/>
  <c r="A343" i="13" s="1"/>
  <c r="D342" i="13"/>
  <c r="G342" i="13"/>
  <c r="F342" i="13"/>
  <c r="E342" i="13"/>
  <c r="H342" i="13"/>
  <c r="C342" i="13"/>
  <c r="B342" i="13"/>
  <c r="E46" i="14"/>
  <c r="F46" i="14"/>
  <c r="G46" i="14"/>
  <c r="H46" i="14"/>
  <c r="F48" i="13"/>
  <c r="G47" i="13"/>
  <c r="B47" i="13"/>
  <c r="F47" i="13"/>
  <c r="E47" i="13"/>
  <c r="D47" i="13"/>
  <c r="C47" i="13"/>
  <c r="C46" i="14"/>
  <c r="D46" i="14"/>
  <c r="B46" i="14"/>
  <c r="A344" i="13" l="1" a="1"/>
  <c r="A344" i="13" s="1"/>
  <c r="G343" i="13"/>
  <c r="B343" i="13"/>
  <c r="E343" i="13"/>
  <c r="D343" i="13"/>
  <c r="F343" i="13"/>
  <c r="H343" i="13"/>
  <c r="C343" i="13"/>
  <c r="E47" i="14"/>
  <c r="F47" i="14"/>
  <c r="G47" i="14"/>
  <c r="H47" i="14"/>
  <c r="H49" i="13"/>
  <c r="E48" i="13"/>
  <c r="D48" i="13"/>
  <c r="G48" i="13"/>
  <c r="B48" i="13"/>
  <c r="H48" i="13"/>
  <c r="C48" i="13"/>
  <c r="D47" i="14"/>
  <c r="B47" i="14"/>
  <c r="C47" i="14"/>
  <c r="A345" i="13" l="1" a="1"/>
  <c r="A345" i="13" s="1"/>
  <c r="G344" i="13"/>
  <c r="D344" i="13"/>
  <c r="F344" i="13"/>
  <c r="H344" i="13"/>
  <c r="E344" i="13"/>
  <c r="C344" i="13"/>
  <c r="B344" i="13"/>
  <c r="E48" i="14"/>
  <c r="F48" i="14"/>
  <c r="G48" i="14"/>
  <c r="H48" i="14"/>
  <c r="D49" i="13"/>
  <c r="F49" i="13"/>
  <c r="G49" i="13"/>
  <c r="B49" i="13"/>
  <c r="E49" i="13"/>
  <c r="F50" i="13"/>
  <c r="C49" i="13"/>
  <c r="B48" i="14"/>
  <c r="C48" i="14"/>
  <c r="D48" i="14"/>
  <c r="A346" i="13" l="1" a="1"/>
  <c r="A346" i="13" s="1"/>
  <c r="C345" i="13"/>
  <c r="H345" i="13"/>
  <c r="B345" i="13"/>
  <c r="D345" i="13"/>
  <c r="F345" i="13"/>
  <c r="E345" i="13"/>
  <c r="G345" i="13"/>
  <c r="E49" i="14"/>
  <c r="F49" i="14"/>
  <c r="G49" i="14"/>
  <c r="H49" i="14"/>
  <c r="G51" i="13"/>
  <c r="D50" i="13"/>
  <c r="E50" i="13"/>
  <c r="H50" i="13"/>
  <c r="B50" i="13"/>
  <c r="G50" i="13"/>
  <c r="C50" i="13"/>
  <c r="B49" i="14"/>
  <c r="D49" i="14"/>
  <c r="C49" i="14"/>
  <c r="A347" i="13" l="1" a="1"/>
  <c r="A347" i="13" s="1"/>
  <c r="B346" i="13"/>
  <c r="E346" i="13"/>
  <c r="F346" i="13"/>
  <c r="C346" i="13"/>
  <c r="G346" i="13"/>
  <c r="H346" i="13"/>
  <c r="D346" i="13"/>
  <c r="E50" i="14"/>
  <c r="F50" i="14"/>
  <c r="G50" i="14"/>
  <c r="H50" i="14"/>
  <c r="G52" i="13"/>
  <c r="F51" i="13"/>
  <c r="E51" i="13"/>
  <c r="C51" i="13"/>
  <c r="B51" i="13"/>
  <c r="H51" i="13"/>
  <c r="D51" i="13"/>
  <c r="C50" i="14"/>
  <c r="B50" i="14"/>
  <c r="D50" i="14"/>
  <c r="A348" i="13" l="1" a="1"/>
  <c r="A348" i="13" s="1"/>
  <c r="E347" i="13"/>
  <c r="B347" i="13"/>
  <c r="C347" i="13"/>
  <c r="D347" i="13"/>
  <c r="H347" i="13"/>
  <c r="F347" i="13"/>
  <c r="G347" i="13"/>
  <c r="E51" i="14"/>
  <c r="F51" i="14"/>
  <c r="G51" i="14"/>
  <c r="H51" i="14"/>
  <c r="G53" i="13"/>
  <c r="E52" i="13"/>
  <c r="C52" i="13"/>
  <c r="D52" i="13"/>
  <c r="H52" i="13"/>
  <c r="F52" i="13"/>
  <c r="B52" i="13"/>
  <c r="D51" i="14"/>
  <c r="B51" i="14"/>
  <c r="C51" i="14"/>
  <c r="A349" i="13" l="1" a="1"/>
  <c r="A349" i="13" s="1"/>
  <c r="F348" i="13"/>
  <c r="C348" i="13"/>
  <c r="D348" i="13"/>
  <c r="G348" i="13"/>
  <c r="H348" i="13"/>
  <c r="B348" i="13"/>
  <c r="E348" i="13"/>
  <c r="E52" i="14"/>
  <c r="F52" i="14"/>
  <c r="G52" i="14"/>
  <c r="H52" i="14"/>
  <c r="C53" i="13"/>
  <c r="F53" i="13"/>
  <c r="D53" i="13"/>
  <c r="E53" i="13"/>
  <c r="F54" i="13"/>
  <c r="H53" i="13"/>
  <c r="B53" i="13"/>
  <c r="D52" i="14"/>
  <c r="B52" i="14"/>
  <c r="C52" i="14"/>
  <c r="A350" i="13" l="1" a="1"/>
  <c r="A350" i="13" s="1"/>
  <c r="C349" i="13"/>
  <c r="B349" i="13"/>
  <c r="F349" i="13"/>
  <c r="G349" i="13"/>
  <c r="H349" i="13"/>
  <c r="D349" i="13"/>
  <c r="E349" i="13"/>
  <c r="E53" i="14"/>
  <c r="F53" i="14"/>
  <c r="G53" i="14"/>
  <c r="H53" i="14"/>
  <c r="C55" i="13"/>
  <c r="G54" i="13"/>
  <c r="E54" i="13"/>
  <c r="C54" i="13"/>
  <c r="D54" i="13"/>
  <c r="H54" i="13"/>
  <c r="B54" i="13"/>
  <c r="B53" i="14"/>
  <c r="C53" i="14"/>
  <c r="D53" i="14"/>
  <c r="H350" i="13" l="1"/>
  <c r="C350" i="13"/>
  <c r="B350" i="13"/>
  <c r="F350" i="13"/>
  <c r="D350" i="13"/>
  <c r="E350" i="13"/>
  <c r="A351" i="13" a="1"/>
  <c r="A351" i="13" s="1"/>
  <c r="A352" i="13" s="1" a="1"/>
  <c r="A352" i="13" s="1"/>
  <c r="G350" i="13"/>
  <c r="E54" i="14"/>
  <c r="F54" i="14"/>
  <c r="G54" i="14"/>
  <c r="H54" i="14"/>
  <c r="D55" i="13"/>
  <c r="H55" i="13"/>
  <c r="C56" i="13"/>
  <c r="G55" i="13"/>
  <c r="B55" i="13"/>
  <c r="F55" i="13"/>
  <c r="E55" i="13"/>
  <c r="C54" i="14"/>
  <c r="B54" i="14"/>
  <c r="D54" i="14"/>
  <c r="C352" i="13" l="1"/>
  <c r="D352" i="13"/>
  <c r="G352" i="13"/>
  <c r="H352" i="13"/>
  <c r="E352" i="13"/>
  <c r="B352" i="13"/>
  <c r="F352" i="13"/>
  <c r="A353" i="13" a="1"/>
  <c r="A353" i="13" s="1"/>
  <c r="C351" i="13"/>
  <c r="B351" i="13"/>
  <c r="F351" i="13"/>
  <c r="E351" i="13"/>
  <c r="G351" i="13"/>
  <c r="D351" i="13"/>
  <c r="H351" i="13"/>
  <c r="E55" i="14"/>
  <c r="F55" i="14"/>
  <c r="G55" i="14"/>
  <c r="H55" i="14"/>
  <c r="B56" i="13"/>
  <c r="G56" i="13"/>
  <c r="D56" i="13"/>
  <c r="F56" i="13"/>
  <c r="C57" i="13"/>
  <c r="H56" i="13"/>
  <c r="E56" i="13"/>
  <c r="C55" i="14"/>
  <c r="D55" i="14"/>
  <c r="B55" i="14"/>
  <c r="G353" i="13" l="1"/>
  <c r="B353" i="13"/>
  <c r="C353" i="13"/>
  <c r="D353" i="13"/>
  <c r="F353" i="13"/>
  <c r="H353" i="13"/>
  <c r="E353" i="13"/>
  <c r="A354" i="13" a="1"/>
  <c r="A354" i="13" s="1"/>
  <c r="E56" i="14"/>
  <c r="F56" i="14"/>
  <c r="G56" i="14"/>
  <c r="H56" i="14"/>
  <c r="G58" i="13"/>
  <c r="H57" i="13"/>
  <c r="B57" i="13"/>
  <c r="G57" i="13"/>
  <c r="D57" i="13"/>
  <c r="F57" i="13"/>
  <c r="E57" i="13"/>
  <c r="D56" i="14"/>
  <c r="B56" i="14"/>
  <c r="C56" i="14"/>
  <c r="F354" i="13" l="1"/>
  <c r="D354" i="13"/>
  <c r="B354" i="13"/>
  <c r="C354" i="13"/>
  <c r="H354" i="13"/>
  <c r="E354" i="13"/>
  <c r="G354" i="13"/>
  <c r="A355" i="13" a="1"/>
  <c r="A355" i="13" s="1"/>
  <c r="E57" i="14"/>
  <c r="F57" i="14"/>
  <c r="G57" i="14"/>
  <c r="H57" i="14"/>
  <c r="D58" i="13"/>
  <c r="F58" i="13"/>
  <c r="E58" i="13"/>
  <c r="C58" i="13"/>
  <c r="H58" i="13"/>
  <c r="D59" i="13"/>
  <c r="B58" i="13"/>
  <c r="B57" i="14"/>
  <c r="C57" i="14"/>
  <c r="D57" i="14"/>
  <c r="G355" i="13" l="1"/>
  <c r="H355" i="13"/>
  <c r="F355" i="13"/>
  <c r="B355" i="13"/>
  <c r="C355" i="13"/>
  <c r="E355" i="13"/>
  <c r="D355" i="13"/>
  <c r="A356" i="13" a="1"/>
  <c r="A356" i="13" s="1"/>
  <c r="E58" i="14"/>
  <c r="F58" i="14"/>
  <c r="G58" i="14"/>
  <c r="H58" i="14"/>
  <c r="C59" i="13"/>
  <c r="F60" i="13"/>
  <c r="H59" i="13"/>
  <c r="B59" i="13"/>
  <c r="G59" i="13"/>
  <c r="F59" i="13"/>
  <c r="E59" i="13"/>
  <c r="B58" i="14"/>
  <c r="C58" i="14"/>
  <c r="D58" i="14"/>
  <c r="D356" i="13" l="1"/>
  <c r="E356" i="13"/>
  <c r="C356" i="13"/>
  <c r="B356" i="13"/>
  <c r="H356" i="13"/>
  <c r="F356" i="13"/>
  <c r="G356" i="13"/>
  <c r="A357" i="13" a="1"/>
  <c r="A357" i="13" s="1"/>
  <c r="E59" i="14"/>
  <c r="F59" i="14"/>
  <c r="G59" i="14"/>
  <c r="H59" i="14"/>
  <c r="C60" i="13"/>
  <c r="D60" i="13"/>
  <c r="E60" i="13"/>
  <c r="H60" i="13"/>
  <c r="G61" i="13"/>
  <c r="G60" i="13"/>
  <c r="B60" i="13"/>
  <c r="C59" i="14"/>
  <c r="D59" i="14"/>
  <c r="B59" i="14"/>
  <c r="A358" i="13" l="1" a="1"/>
  <c r="A358" i="13" s="1"/>
  <c r="F357" i="13"/>
  <c r="D357" i="13"/>
  <c r="E357" i="13"/>
  <c r="H357" i="13"/>
  <c r="C357" i="13"/>
  <c r="B357" i="13"/>
  <c r="G357" i="13"/>
  <c r="E60" i="14"/>
  <c r="F60" i="14"/>
  <c r="G60" i="14"/>
  <c r="H60" i="14"/>
  <c r="F62" i="13"/>
  <c r="B61" i="13"/>
  <c r="F61" i="13"/>
  <c r="E61" i="13"/>
  <c r="C61" i="13"/>
  <c r="D61" i="13"/>
  <c r="H61" i="13"/>
  <c r="D60" i="14"/>
  <c r="B60" i="14"/>
  <c r="C60" i="14"/>
  <c r="B358" i="13" l="1"/>
  <c r="H358" i="13"/>
  <c r="F358" i="13"/>
  <c r="G358" i="13"/>
  <c r="E358" i="13"/>
  <c r="D358" i="13"/>
  <c r="C358" i="13"/>
  <c r="A359" i="13" a="1"/>
  <c r="A359" i="13" s="1"/>
  <c r="E61" i="14"/>
  <c r="F61" i="14"/>
  <c r="G61" i="14"/>
  <c r="H61" i="14"/>
  <c r="E62" i="13"/>
  <c r="C62" i="13"/>
  <c r="D62" i="13"/>
  <c r="H62" i="13"/>
  <c r="C63" i="13"/>
  <c r="G62" i="13"/>
  <c r="B62" i="13"/>
  <c r="B61" i="14"/>
  <c r="C61" i="14"/>
  <c r="D61" i="14"/>
  <c r="F359" i="13" l="1"/>
  <c r="G359" i="13"/>
  <c r="B359" i="13"/>
  <c r="H359" i="13"/>
  <c r="D359" i="13"/>
  <c r="E359" i="13"/>
  <c r="C359" i="13"/>
  <c r="A360" i="13" a="1"/>
  <c r="A360" i="13" s="1"/>
  <c r="E62" i="14"/>
  <c r="F62" i="14"/>
  <c r="G62" i="14"/>
  <c r="H62" i="14"/>
  <c r="D63" i="13"/>
  <c r="H63" i="13"/>
  <c r="F64" i="13"/>
  <c r="G63" i="13"/>
  <c r="B63" i="13"/>
  <c r="F63" i="13"/>
  <c r="E63" i="13"/>
  <c r="B62" i="14"/>
  <c r="C62" i="14"/>
  <c r="D62" i="14"/>
  <c r="B360" i="13" l="1"/>
  <c r="C360" i="13"/>
  <c r="E360" i="13"/>
  <c r="F360" i="13"/>
  <c r="G360" i="13"/>
  <c r="D360" i="13"/>
  <c r="H360" i="13"/>
  <c r="A361" i="13" a="1"/>
  <c r="A361" i="13" s="1"/>
  <c r="E63" i="14"/>
  <c r="F63" i="14"/>
  <c r="G63" i="14"/>
  <c r="H63" i="14"/>
  <c r="C64" i="13"/>
  <c r="H64" i="13"/>
  <c r="D64" i="13"/>
  <c r="E64" i="13"/>
  <c r="E65" i="13"/>
  <c r="G64" i="13"/>
  <c r="B64" i="13"/>
  <c r="C63" i="14"/>
  <c r="D63" i="14"/>
  <c r="B63" i="14"/>
  <c r="D361" i="13" l="1"/>
  <c r="E361" i="13"/>
  <c r="F361" i="13"/>
  <c r="H361" i="13"/>
  <c r="B361" i="13"/>
  <c r="C361" i="13"/>
  <c r="G361" i="13"/>
  <c r="A362" i="13" a="1"/>
  <c r="A362" i="13" s="1"/>
  <c r="E64" i="14"/>
  <c r="F64" i="14"/>
  <c r="G64" i="14"/>
  <c r="H64" i="14"/>
  <c r="H66" i="13"/>
  <c r="H65" i="13"/>
  <c r="D65" i="13"/>
  <c r="G65" i="13"/>
  <c r="B65" i="13"/>
  <c r="F65" i="13"/>
  <c r="C65" i="13"/>
  <c r="D64" i="14"/>
  <c r="B64" i="14"/>
  <c r="C64" i="14"/>
  <c r="D362" i="13" l="1"/>
  <c r="E362" i="13"/>
  <c r="G362" i="13"/>
  <c r="H362" i="13"/>
  <c r="C362" i="13"/>
  <c r="F362" i="13"/>
  <c r="B362" i="13"/>
  <c r="A363" i="13" a="1"/>
  <c r="A363" i="13" s="1"/>
  <c r="E65" i="14"/>
  <c r="F65" i="14"/>
  <c r="G65" i="14"/>
  <c r="H65" i="14"/>
  <c r="H67" i="13"/>
  <c r="G66" i="13"/>
  <c r="E66" i="13"/>
  <c r="C66" i="13"/>
  <c r="B66" i="13"/>
  <c r="F66" i="13"/>
  <c r="D66" i="13"/>
  <c r="B65" i="14"/>
  <c r="C65" i="14"/>
  <c r="D65" i="14"/>
  <c r="G363" i="13" l="1"/>
  <c r="H363" i="13"/>
  <c r="B363" i="13"/>
  <c r="C363" i="13"/>
  <c r="D363" i="13"/>
  <c r="E363" i="13"/>
  <c r="F363" i="13"/>
  <c r="A364" i="13" a="1"/>
  <c r="A364" i="13" s="1"/>
  <c r="E66" i="14"/>
  <c r="F66" i="14"/>
  <c r="G66" i="14"/>
  <c r="H66" i="14"/>
  <c r="F68" i="13"/>
  <c r="G67" i="13"/>
  <c r="B67" i="13"/>
  <c r="F67" i="13"/>
  <c r="E67" i="13"/>
  <c r="C67" i="13"/>
  <c r="D67" i="13"/>
  <c r="B66" i="14"/>
  <c r="C66" i="14"/>
  <c r="D66" i="14"/>
  <c r="B364" i="13" l="1"/>
  <c r="E364" i="13"/>
  <c r="H364" i="13"/>
  <c r="F364" i="13"/>
  <c r="C364" i="13"/>
  <c r="D364" i="13"/>
  <c r="G364" i="13"/>
  <c r="A365" i="13" a="1"/>
  <c r="A365" i="13" s="1"/>
  <c r="E67" i="14"/>
  <c r="F67" i="14"/>
  <c r="G67" i="14"/>
  <c r="H67" i="14"/>
  <c r="E68" i="13"/>
  <c r="C68" i="13"/>
  <c r="E69" i="13"/>
  <c r="G68" i="13"/>
  <c r="D68" i="13"/>
  <c r="H68" i="13"/>
  <c r="B68" i="13"/>
  <c r="C67" i="14"/>
  <c r="D67" i="14"/>
  <c r="B67" i="14"/>
  <c r="B365" i="13" l="1"/>
  <c r="E365" i="13"/>
  <c r="D365" i="13"/>
  <c r="F365" i="13"/>
  <c r="G365" i="13"/>
  <c r="H365" i="13"/>
  <c r="C365" i="13"/>
  <c r="A366" i="13" a="1"/>
  <c r="A366" i="13" s="1"/>
  <c r="E68" i="14"/>
  <c r="F68" i="14"/>
  <c r="G68" i="14"/>
  <c r="H68" i="14"/>
  <c r="H70" i="13"/>
  <c r="G69" i="13"/>
  <c r="B69" i="13"/>
  <c r="F69" i="13"/>
  <c r="C69" i="13"/>
  <c r="H69" i="13"/>
  <c r="D69" i="13"/>
  <c r="D68" i="14"/>
  <c r="B68" i="14"/>
  <c r="C68" i="14"/>
  <c r="G366" i="13" l="1"/>
  <c r="H366" i="13"/>
  <c r="C366" i="13"/>
  <c r="F366" i="13"/>
  <c r="D366" i="13"/>
  <c r="E366" i="13"/>
  <c r="B366" i="13"/>
  <c r="A367" i="13" a="1"/>
  <c r="A367" i="13" s="1"/>
  <c r="E69" i="14"/>
  <c r="F69" i="14"/>
  <c r="G69" i="14"/>
  <c r="H69" i="14"/>
  <c r="H71" i="13"/>
  <c r="G70" i="13"/>
  <c r="E70" i="13"/>
  <c r="C70" i="13"/>
  <c r="B70" i="13"/>
  <c r="F70" i="13"/>
  <c r="D70" i="13"/>
  <c r="B69" i="14"/>
  <c r="C69" i="14"/>
  <c r="D69" i="14"/>
  <c r="D367" i="13" l="1"/>
  <c r="C367" i="13"/>
  <c r="G367" i="13"/>
  <c r="H367" i="13"/>
  <c r="B367" i="13"/>
  <c r="E367" i="13"/>
  <c r="F367" i="13"/>
  <c r="A368" i="13" a="1"/>
  <c r="A368" i="13" s="1"/>
  <c r="E70" i="14"/>
  <c r="F70" i="14"/>
  <c r="G70" i="14"/>
  <c r="H70" i="14"/>
  <c r="F72" i="13"/>
  <c r="G71" i="13"/>
  <c r="B71" i="13"/>
  <c r="F71" i="13"/>
  <c r="E71" i="13"/>
  <c r="D71" i="13"/>
  <c r="C71" i="13"/>
  <c r="B70" i="14"/>
  <c r="C70" i="14"/>
  <c r="D70" i="14"/>
  <c r="B368" i="13" l="1"/>
  <c r="D368" i="13"/>
  <c r="F368" i="13"/>
  <c r="E368" i="13"/>
  <c r="H368" i="13"/>
  <c r="G368" i="13"/>
  <c r="C368" i="13"/>
  <c r="A369" i="13" a="1"/>
  <c r="A369" i="13" s="1"/>
  <c r="E71" i="14"/>
  <c r="F71" i="14"/>
  <c r="G71" i="14"/>
  <c r="H71" i="14"/>
  <c r="G73" i="13"/>
  <c r="H72" i="13"/>
  <c r="B72" i="13"/>
  <c r="G72" i="13"/>
  <c r="E72" i="13"/>
  <c r="C72" i="13"/>
  <c r="D72" i="13"/>
  <c r="C71" i="14"/>
  <c r="D71" i="14"/>
  <c r="B71" i="14"/>
  <c r="E369" i="13" l="1"/>
  <c r="F369" i="13"/>
  <c r="B369" i="13"/>
  <c r="C369" i="13"/>
  <c r="G369" i="13"/>
  <c r="H369" i="13"/>
  <c r="D369" i="13"/>
  <c r="A370" i="13" a="1"/>
  <c r="A370" i="13" s="1"/>
  <c r="E72" i="14"/>
  <c r="F72" i="14"/>
  <c r="G72" i="14"/>
  <c r="H72" i="14"/>
  <c r="E73" i="13"/>
  <c r="C73" i="13"/>
  <c r="H74" i="13"/>
  <c r="H73" i="13"/>
  <c r="B73" i="13"/>
  <c r="F73" i="13"/>
  <c r="D73" i="13"/>
  <c r="D72" i="14"/>
  <c r="B72" i="14"/>
  <c r="C72" i="14"/>
  <c r="D370" i="13" l="1"/>
  <c r="E370" i="13"/>
  <c r="B370" i="13"/>
  <c r="H370" i="13"/>
  <c r="F370" i="13"/>
  <c r="C370" i="13"/>
  <c r="G370" i="13"/>
  <c r="A371" i="13" a="1"/>
  <c r="A371" i="13" s="1"/>
  <c r="E73" i="14"/>
  <c r="F73" i="14"/>
  <c r="G73" i="14"/>
  <c r="H73" i="14"/>
  <c r="B74" i="13"/>
  <c r="G74" i="13"/>
  <c r="D74" i="13"/>
  <c r="F74" i="13"/>
  <c r="E74" i="13"/>
  <c r="C74" i="13"/>
  <c r="F75" i="13"/>
  <c r="B73" i="14"/>
  <c r="C73" i="14"/>
  <c r="D73" i="14"/>
  <c r="G371" i="13" l="1"/>
  <c r="C371" i="13"/>
  <c r="F371" i="13"/>
  <c r="D371" i="13"/>
  <c r="E371" i="13"/>
  <c r="B371" i="13"/>
  <c r="H371" i="13"/>
  <c r="A372" i="13" a="1"/>
  <c r="A372" i="13" s="1"/>
  <c r="E74" i="14"/>
  <c r="F74" i="14"/>
  <c r="G74" i="14"/>
  <c r="H74" i="14"/>
  <c r="E75" i="13"/>
  <c r="D75" i="13"/>
  <c r="C75" i="13"/>
  <c r="H75" i="13"/>
  <c r="E76" i="13"/>
  <c r="G75" i="13"/>
  <c r="B75" i="13"/>
  <c r="B74" i="14"/>
  <c r="C74" i="14"/>
  <c r="D74" i="14"/>
  <c r="E372" i="13" l="1"/>
  <c r="C372" i="13"/>
  <c r="H372" i="13"/>
  <c r="F372" i="13"/>
  <c r="D372" i="13"/>
  <c r="G372" i="13"/>
  <c r="B372" i="13"/>
  <c r="A373" i="13" a="1"/>
  <c r="A373" i="13" s="1"/>
  <c r="E75" i="14"/>
  <c r="F75" i="14"/>
  <c r="G75" i="14"/>
  <c r="H75" i="14"/>
  <c r="H77" i="13"/>
  <c r="H76" i="13"/>
  <c r="B76" i="13"/>
  <c r="G76" i="13"/>
  <c r="C76" i="13"/>
  <c r="F76" i="13"/>
  <c r="D76" i="13"/>
  <c r="C75" i="14"/>
  <c r="D75" i="14"/>
  <c r="B75" i="14"/>
  <c r="E373" i="13" l="1"/>
  <c r="D373" i="13"/>
  <c r="H373" i="13"/>
  <c r="C373" i="13"/>
  <c r="F373" i="13"/>
  <c r="G373" i="13"/>
  <c r="B373" i="13"/>
  <c r="A374" i="13" a="1"/>
  <c r="A374" i="13" s="1"/>
  <c r="E76" i="14"/>
  <c r="F76" i="14"/>
  <c r="G76" i="14"/>
  <c r="H76" i="14"/>
  <c r="H78" i="13"/>
  <c r="G77" i="13"/>
  <c r="E77" i="13"/>
  <c r="C77" i="13"/>
  <c r="B77" i="13"/>
  <c r="F77" i="13"/>
  <c r="D77" i="13"/>
  <c r="C76" i="14"/>
  <c r="D76" i="14"/>
  <c r="B76" i="14"/>
  <c r="G374" i="13" l="1"/>
  <c r="H374" i="13"/>
  <c r="B374" i="13"/>
  <c r="F374" i="13"/>
  <c r="C374" i="13"/>
  <c r="D374" i="13"/>
  <c r="E374" i="13"/>
  <c r="A375" i="13" a="1"/>
  <c r="A375" i="13" s="1"/>
  <c r="E77" i="14"/>
  <c r="F77" i="14"/>
  <c r="G77" i="14"/>
  <c r="H77" i="14"/>
  <c r="E78" i="13"/>
  <c r="C78" i="13"/>
  <c r="C79" i="13"/>
  <c r="G78" i="13"/>
  <c r="B78" i="13"/>
  <c r="F78" i="13"/>
  <c r="D78" i="13"/>
  <c r="B77" i="14"/>
  <c r="C77" i="14"/>
  <c r="D77" i="14"/>
  <c r="H375" i="13" l="1"/>
  <c r="B375" i="13"/>
  <c r="G375" i="13"/>
  <c r="E375" i="13"/>
  <c r="C375" i="13"/>
  <c r="D375" i="13"/>
  <c r="F375" i="13"/>
  <c r="A376" i="13" a="1"/>
  <c r="A376" i="13" s="1"/>
  <c r="E78" i="14"/>
  <c r="F78" i="14"/>
  <c r="G78" i="14"/>
  <c r="H78" i="14"/>
  <c r="G80" i="13"/>
  <c r="G79" i="13"/>
  <c r="D79" i="13"/>
  <c r="H79" i="13"/>
  <c r="B79" i="13"/>
  <c r="F79" i="13"/>
  <c r="E79" i="13"/>
  <c r="C78" i="14"/>
  <c r="B78" i="14"/>
  <c r="D78" i="14"/>
  <c r="C376" i="13" l="1"/>
  <c r="E376" i="13"/>
  <c r="B376" i="13"/>
  <c r="G376" i="13"/>
  <c r="H376" i="13"/>
  <c r="F376" i="13"/>
  <c r="D376" i="13"/>
  <c r="A377" i="13" a="1"/>
  <c r="A377" i="13" s="1"/>
  <c r="E79" i="14"/>
  <c r="F79" i="14"/>
  <c r="G79" i="14"/>
  <c r="H79" i="14"/>
  <c r="C80" i="13"/>
  <c r="E80" i="13"/>
  <c r="B80" i="13"/>
  <c r="F80" i="13"/>
  <c r="D80" i="13"/>
  <c r="H80" i="13"/>
  <c r="B81" i="13"/>
  <c r="D79" i="14"/>
  <c r="C79" i="14"/>
  <c r="B79" i="14"/>
  <c r="E377" i="13" l="1"/>
  <c r="F377" i="13"/>
  <c r="G377" i="13"/>
  <c r="B377" i="13"/>
  <c r="H377" i="13"/>
  <c r="C377" i="13"/>
  <c r="D377" i="13"/>
  <c r="A378" i="13" a="1"/>
  <c r="A378" i="13" s="1"/>
  <c r="E80" i="14"/>
  <c r="F80" i="14"/>
  <c r="G80" i="14"/>
  <c r="H80" i="14"/>
  <c r="F81" i="13"/>
  <c r="D81" i="13"/>
  <c r="E81" i="13"/>
  <c r="C81" i="13"/>
  <c r="H81" i="13"/>
  <c r="G82" i="13"/>
  <c r="G81" i="13"/>
  <c r="B80" i="14"/>
  <c r="C80" i="14"/>
  <c r="D80" i="14"/>
  <c r="G378" i="13" l="1"/>
  <c r="H378" i="13"/>
  <c r="E378" i="13"/>
  <c r="C378" i="13"/>
  <c r="D378" i="13"/>
  <c r="B378" i="13"/>
  <c r="F378" i="13"/>
  <c r="A379" i="13" a="1"/>
  <c r="A379" i="13" s="1"/>
  <c r="E81" i="14"/>
  <c r="F81" i="14"/>
  <c r="G81" i="14"/>
  <c r="H81" i="14"/>
  <c r="G83" i="13"/>
  <c r="F82" i="13"/>
  <c r="D82" i="13"/>
  <c r="E82" i="13"/>
  <c r="B82" i="13"/>
  <c r="H82" i="13"/>
  <c r="C82" i="13"/>
  <c r="B81" i="14"/>
  <c r="C81" i="14"/>
  <c r="D81" i="14"/>
  <c r="B379" i="13" l="1"/>
  <c r="E379" i="13"/>
  <c r="F379" i="13"/>
  <c r="G379" i="13"/>
  <c r="H379" i="13"/>
  <c r="C379" i="13"/>
  <c r="D379" i="13"/>
  <c r="A380" i="13" a="1"/>
  <c r="A380" i="13" s="1"/>
  <c r="E82" i="14"/>
  <c r="F82" i="14"/>
  <c r="G82" i="14"/>
  <c r="H82" i="14"/>
  <c r="G84" i="13"/>
  <c r="F83" i="13"/>
  <c r="D83" i="13"/>
  <c r="B83" i="13"/>
  <c r="E83" i="13"/>
  <c r="C83" i="13"/>
  <c r="H83" i="13"/>
  <c r="C82" i="14"/>
  <c r="D82" i="14"/>
  <c r="B82" i="14"/>
  <c r="F380" i="13" l="1"/>
  <c r="C380" i="13"/>
  <c r="G380" i="13"/>
  <c r="H380" i="13"/>
  <c r="E380" i="13"/>
  <c r="B380" i="13"/>
  <c r="D380" i="13"/>
  <c r="A381" i="13" a="1"/>
  <c r="A381" i="13" s="1"/>
  <c r="E83" i="14"/>
  <c r="F83" i="14"/>
  <c r="G83" i="14"/>
  <c r="H83" i="14"/>
  <c r="C84" i="13"/>
  <c r="D84" i="13"/>
  <c r="F84" i="13"/>
  <c r="G85" i="13"/>
  <c r="E84" i="13"/>
  <c r="B84" i="13"/>
  <c r="H84" i="13"/>
  <c r="D83" i="14"/>
  <c r="B83" i="14"/>
  <c r="C83" i="14"/>
  <c r="F381" i="13" l="1"/>
  <c r="C381" i="13"/>
  <c r="G381" i="13"/>
  <c r="D381" i="13"/>
  <c r="E381" i="13"/>
  <c r="B381" i="13"/>
  <c r="H381" i="13"/>
  <c r="A382" i="13" a="1"/>
  <c r="A382" i="13" s="1"/>
  <c r="E84" i="14"/>
  <c r="F84" i="14"/>
  <c r="G84" i="14"/>
  <c r="H84" i="14"/>
  <c r="G86" i="13"/>
  <c r="F85" i="13"/>
  <c r="C85" i="13"/>
  <c r="H85" i="13"/>
  <c r="B85" i="13"/>
  <c r="E85" i="13"/>
  <c r="D85" i="13"/>
  <c r="B84" i="14"/>
  <c r="C84" i="14"/>
  <c r="D84" i="14"/>
  <c r="H382" i="13" l="1"/>
  <c r="G382" i="13"/>
  <c r="D382" i="13"/>
  <c r="C382" i="13"/>
  <c r="E382" i="13"/>
  <c r="B382" i="13"/>
  <c r="F382" i="13"/>
  <c r="A383" i="13" a="1"/>
  <c r="A383" i="13" s="1"/>
  <c r="E85" i="14"/>
  <c r="F85" i="14"/>
  <c r="G85" i="14"/>
  <c r="H85" i="14"/>
  <c r="F86" i="13"/>
  <c r="F87" i="13"/>
  <c r="H86" i="13"/>
  <c r="B86" i="13"/>
  <c r="E86" i="13"/>
  <c r="D86" i="13"/>
  <c r="C86" i="13"/>
  <c r="B85" i="14"/>
  <c r="D85" i="14"/>
  <c r="C85" i="14"/>
  <c r="G383" i="13" l="1"/>
  <c r="D383" i="13"/>
  <c r="H383" i="13"/>
  <c r="B383" i="13"/>
  <c r="C383" i="13"/>
  <c r="E383" i="13"/>
  <c r="F383" i="13"/>
  <c r="A384" i="13" a="1"/>
  <c r="A384" i="13" s="1"/>
  <c r="E86" i="14"/>
  <c r="F86" i="14"/>
  <c r="G86" i="14"/>
  <c r="H86" i="14"/>
  <c r="H88" i="13"/>
  <c r="H87" i="13"/>
  <c r="B87" i="13"/>
  <c r="E87" i="13"/>
  <c r="D87" i="13"/>
  <c r="G87" i="13"/>
  <c r="C87" i="13"/>
  <c r="C86" i="14"/>
  <c r="B86" i="14"/>
  <c r="D86" i="14"/>
  <c r="E384" i="13" l="1"/>
  <c r="D384" i="13"/>
  <c r="C384" i="13"/>
  <c r="F384" i="13"/>
  <c r="B384" i="13"/>
  <c r="H384" i="13"/>
  <c r="G384" i="13"/>
  <c r="A385" i="13" a="1"/>
  <c r="A385" i="13" s="1"/>
  <c r="E87" i="14"/>
  <c r="F87" i="14"/>
  <c r="G87" i="14"/>
  <c r="H87" i="14"/>
  <c r="F89" i="13"/>
  <c r="E88" i="13"/>
  <c r="B88" i="13"/>
  <c r="G88" i="13"/>
  <c r="C88" i="13"/>
  <c r="F88" i="13"/>
  <c r="D88" i="13"/>
  <c r="D87" i="14"/>
  <c r="B87" i="14"/>
  <c r="C87" i="14"/>
  <c r="H385" i="13" l="1"/>
  <c r="C385" i="13"/>
  <c r="F385" i="13"/>
  <c r="G385" i="13"/>
  <c r="E385" i="13"/>
  <c r="B385" i="13"/>
  <c r="D385" i="13"/>
  <c r="A386" i="13" a="1"/>
  <c r="A386" i="13" s="1"/>
  <c r="E88" i="14"/>
  <c r="F88" i="14"/>
  <c r="G88" i="14"/>
  <c r="H88" i="14"/>
  <c r="G90" i="13"/>
  <c r="E89" i="13"/>
  <c r="H89" i="13"/>
  <c r="D89" i="13"/>
  <c r="G89" i="13"/>
  <c r="B89" i="13"/>
  <c r="C89" i="13"/>
  <c r="D88" i="14"/>
  <c r="B88" i="14"/>
  <c r="C88" i="14"/>
  <c r="A387" i="13" l="1" a="1"/>
  <c r="A387" i="13" s="1"/>
  <c r="G386" i="13"/>
  <c r="E386" i="13"/>
  <c r="B386" i="13"/>
  <c r="D386" i="13"/>
  <c r="H386" i="13"/>
  <c r="C386" i="13"/>
  <c r="F386" i="13"/>
  <c r="E89" i="14"/>
  <c r="F89" i="14"/>
  <c r="G89" i="14"/>
  <c r="H89" i="14"/>
  <c r="D90" i="13"/>
  <c r="H90" i="13"/>
  <c r="C90" i="13"/>
  <c r="F90" i="13"/>
  <c r="E90" i="13"/>
  <c r="G91" i="13"/>
  <c r="B90" i="13"/>
  <c r="B89" i="14"/>
  <c r="C89" i="14"/>
  <c r="D89" i="14"/>
  <c r="H387" i="13" l="1"/>
  <c r="E387" i="13"/>
  <c r="F387" i="13"/>
  <c r="B387" i="13"/>
  <c r="C387" i="13"/>
  <c r="G387" i="13"/>
  <c r="D387" i="13"/>
  <c r="A388" i="13" a="1"/>
  <c r="A388" i="13" s="1"/>
  <c r="E90" i="14"/>
  <c r="F90" i="14"/>
  <c r="G90" i="14"/>
  <c r="H90" i="14"/>
  <c r="D91" i="13"/>
  <c r="F91" i="13"/>
  <c r="H91" i="13"/>
  <c r="C91" i="13"/>
  <c r="C92" i="13"/>
  <c r="E91" i="13"/>
  <c r="B91" i="13"/>
  <c r="C90" i="14"/>
  <c r="B90" i="14"/>
  <c r="D90" i="14"/>
  <c r="E388" i="13" l="1"/>
  <c r="F388" i="13"/>
  <c r="G388" i="13"/>
  <c r="H388" i="13"/>
  <c r="B388" i="13"/>
  <c r="D388" i="13"/>
  <c r="C388" i="13"/>
  <c r="A389" i="13" a="1"/>
  <c r="A389" i="13" s="1"/>
  <c r="H91" i="14"/>
  <c r="E91" i="14"/>
  <c r="F91" i="14"/>
  <c r="G91" i="14"/>
  <c r="H93" i="13"/>
  <c r="E92" i="13"/>
  <c r="D92" i="13"/>
  <c r="G92" i="13"/>
  <c r="B92" i="13"/>
  <c r="F92" i="13"/>
  <c r="H92" i="13"/>
  <c r="D91" i="14"/>
  <c r="B91" i="14"/>
  <c r="C91" i="14"/>
  <c r="H389" i="13" l="1"/>
  <c r="B389" i="13"/>
  <c r="C389" i="13"/>
  <c r="D389" i="13"/>
  <c r="E389" i="13"/>
  <c r="F389" i="13"/>
  <c r="G389" i="13"/>
  <c r="A390" i="13" a="1"/>
  <c r="A390" i="13" s="1"/>
  <c r="H92" i="14"/>
  <c r="E92" i="14"/>
  <c r="F92" i="14"/>
  <c r="G92" i="14"/>
  <c r="B93" i="13"/>
  <c r="E93" i="13"/>
  <c r="C93" i="13"/>
  <c r="G93" i="13"/>
  <c r="D93" i="13"/>
  <c r="F93" i="13"/>
  <c r="F94" i="13"/>
  <c r="C92" i="14"/>
  <c r="D92" i="14"/>
  <c r="B92" i="14"/>
  <c r="F390" i="13" l="1"/>
  <c r="D390" i="13"/>
  <c r="B390" i="13"/>
  <c r="G390" i="13"/>
  <c r="E390" i="13"/>
  <c r="C390" i="13"/>
  <c r="H390" i="13"/>
  <c r="A391" i="13" a="1"/>
  <c r="A391" i="13" s="1"/>
  <c r="H93" i="14"/>
  <c r="E93" i="14"/>
  <c r="F93" i="14"/>
  <c r="G93" i="14"/>
  <c r="F95" i="13"/>
  <c r="H94" i="13"/>
  <c r="B94" i="13"/>
  <c r="E94" i="13"/>
  <c r="C94" i="13"/>
  <c r="G94" i="13"/>
  <c r="D94" i="13"/>
  <c r="B93" i="14"/>
  <c r="C93" i="14"/>
  <c r="D93" i="14"/>
  <c r="H391" i="13" l="1"/>
  <c r="B391" i="13"/>
  <c r="E391" i="13"/>
  <c r="C391" i="13"/>
  <c r="D391" i="13"/>
  <c r="F391" i="13"/>
  <c r="G391" i="13"/>
  <c r="A392" i="13" a="1"/>
  <c r="A392" i="13" s="1"/>
  <c r="H94" i="14"/>
  <c r="E94" i="14"/>
  <c r="F94" i="14"/>
  <c r="G94" i="14"/>
  <c r="G96" i="13"/>
  <c r="E95" i="13"/>
  <c r="H95" i="13"/>
  <c r="D95" i="13"/>
  <c r="B95" i="13"/>
  <c r="G95" i="13"/>
  <c r="C95" i="13"/>
  <c r="C94" i="14"/>
  <c r="B94" i="14"/>
  <c r="D94" i="14"/>
  <c r="F392" i="13" l="1"/>
  <c r="G392" i="13"/>
  <c r="H392" i="13"/>
  <c r="D392" i="13"/>
  <c r="C392" i="13"/>
  <c r="E392" i="13"/>
  <c r="B392" i="13"/>
  <c r="A393" i="13" a="1"/>
  <c r="A393" i="13" s="1"/>
  <c r="H95" i="14"/>
  <c r="E95" i="14"/>
  <c r="G95" i="14"/>
  <c r="F95" i="14"/>
  <c r="F97" i="13"/>
  <c r="H96" i="13"/>
  <c r="C96" i="13"/>
  <c r="E96" i="13"/>
  <c r="D96" i="13"/>
  <c r="F96" i="13"/>
  <c r="B96" i="13"/>
  <c r="D95" i="14"/>
  <c r="C95" i="14"/>
  <c r="B95" i="14"/>
  <c r="B393" i="13" l="1"/>
  <c r="D393" i="13"/>
  <c r="C393" i="13"/>
  <c r="E393" i="13"/>
  <c r="F393" i="13"/>
  <c r="H393" i="13"/>
  <c r="G393" i="13"/>
  <c r="A394" i="13" a="1"/>
  <c r="A394" i="13" s="1"/>
  <c r="H96" i="14"/>
  <c r="E96" i="14"/>
  <c r="F96" i="14"/>
  <c r="G96" i="14"/>
  <c r="G98" i="13"/>
  <c r="E97" i="13"/>
  <c r="B97" i="13"/>
  <c r="G97" i="13"/>
  <c r="H97" i="13"/>
  <c r="C97" i="13"/>
  <c r="D97" i="13"/>
  <c r="C96" i="14"/>
  <c r="D96" i="14"/>
  <c r="B96" i="14"/>
  <c r="E394" i="13" l="1"/>
  <c r="C394" i="13"/>
  <c r="F394" i="13"/>
  <c r="G394" i="13"/>
  <c r="H394" i="13"/>
  <c r="D394" i="13"/>
  <c r="B394" i="13"/>
  <c r="A395" i="13" a="1"/>
  <c r="A395" i="13" s="1"/>
  <c r="H97" i="14"/>
  <c r="E97" i="14"/>
  <c r="F97" i="14"/>
  <c r="G97" i="14"/>
  <c r="C98" i="13"/>
  <c r="D98" i="13"/>
  <c r="F98" i="13"/>
  <c r="D99" i="13"/>
  <c r="H98" i="13"/>
  <c r="B98" i="13"/>
  <c r="E98" i="13"/>
  <c r="B97" i="14"/>
  <c r="D97" i="14"/>
  <c r="C97" i="14"/>
  <c r="C395" i="13" l="1"/>
  <c r="G395" i="13"/>
  <c r="B395" i="13"/>
  <c r="D395" i="13"/>
  <c r="F395" i="13"/>
  <c r="E395" i="13"/>
  <c r="H395" i="13"/>
  <c r="A396" i="13" a="1"/>
  <c r="A396" i="13" s="1"/>
  <c r="H98" i="14"/>
  <c r="E98" i="14"/>
  <c r="F98" i="14"/>
  <c r="G98" i="14"/>
  <c r="B99" i="13"/>
  <c r="G99" i="13"/>
  <c r="C99" i="13"/>
  <c r="F99" i="13"/>
  <c r="H100" i="13"/>
  <c r="E99" i="13"/>
  <c r="H99" i="13"/>
  <c r="C98" i="14"/>
  <c r="D98" i="14"/>
  <c r="B98" i="14"/>
  <c r="H396" i="13" l="1"/>
  <c r="E396" i="13"/>
  <c r="G396" i="13"/>
  <c r="C396" i="13"/>
  <c r="D396" i="13"/>
  <c r="F396" i="13"/>
  <c r="B396" i="13"/>
  <c r="A397" i="13" a="1"/>
  <c r="A397" i="13" s="1"/>
  <c r="H99" i="14"/>
  <c r="E99" i="14"/>
  <c r="G99" i="14"/>
  <c r="F99" i="14"/>
  <c r="H101" i="13"/>
  <c r="F100" i="13"/>
  <c r="C100" i="13"/>
  <c r="E100" i="13"/>
  <c r="D100" i="13"/>
  <c r="G100" i="13"/>
  <c r="B100" i="13"/>
  <c r="D99" i="14"/>
  <c r="C99" i="14"/>
  <c r="B99" i="14"/>
  <c r="H397" i="13" l="1"/>
  <c r="C397" i="13"/>
  <c r="B397" i="13"/>
  <c r="E397" i="13"/>
  <c r="F397" i="13"/>
  <c r="D397" i="13"/>
  <c r="G397" i="13"/>
  <c r="A398" i="13" a="1"/>
  <c r="A398" i="13" s="1"/>
  <c r="H100" i="14"/>
  <c r="E100" i="14"/>
  <c r="F100" i="14"/>
  <c r="G100" i="14"/>
  <c r="C101" i="13"/>
  <c r="E101" i="13"/>
  <c r="B101" i="13"/>
  <c r="F101" i="13"/>
  <c r="H102" i="13"/>
  <c r="G101" i="13"/>
  <c r="D101" i="13"/>
  <c r="B100" i="14"/>
  <c r="D100" i="14"/>
  <c r="C100" i="14"/>
  <c r="C398" i="13" l="1"/>
  <c r="G398" i="13"/>
  <c r="F398" i="13"/>
  <c r="B398" i="13"/>
  <c r="E398" i="13"/>
  <c r="H398" i="13"/>
  <c r="D398" i="13"/>
  <c r="A399" i="13" a="1"/>
  <c r="A399" i="13" s="1"/>
  <c r="H101" i="14"/>
  <c r="E101" i="14"/>
  <c r="F101" i="14"/>
  <c r="G101" i="14"/>
  <c r="D102" i="13"/>
  <c r="F102" i="13"/>
  <c r="B102" i="13"/>
  <c r="E102" i="13"/>
  <c r="C102" i="13"/>
  <c r="G102" i="13"/>
  <c r="G103" i="13"/>
  <c r="B101" i="14"/>
  <c r="D101" i="14"/>
  <c r="C101" i="14"/>
  <c r="G399" i="13" l="1"/>
  <c r="B399" i="13"/>
  <c r="C399" i="13"/>
  <c r="E399" i="13"/>
  <c r="D399" i="13"/>
  <c r="F399" i="13"/>
  <c r="H399" i="13"/>
  <c r="A400" i="13" a="1"/>
  <c r="A400" i="13" s="1"/>
  <c r="H102" i="14"/>
  <c r="E102" i="14"/>
  <c r="F102" i="14"/>
  <c r="G102" i="14"/>
  <c r="C103" i="13"/>
  <c r="F103" i="13"/>
  <c r="D104" i="13"/>
  <c r="H103" i="13"/>
  <c r="D103" i="13"/>
  <c r="E103" i="13"/>
  <c r="B103" i="13"/>
  <c r="C102" i="14"/>
  <c r="D102" i="14"/>
  <c r="B102" i="14"/>
  <c r="H400" i="13" l="1"/>
  <c r="E400" i="13"/>
  <c r="C400" i="13"/>
  <c r="B400" i="13"/>
  <c r="G400" i="13"/>
  <c r="F400" i="13"/>
  <c r="D400" i="13"/>
  <c r="A401" i="13" a="1"/>
  <c r="A401" i="13" s="1"/>
  <c r="H103" i="14"/>
  <c r="E103" i="14"/>
  <c r="F103" i="14"/>
  <c r="G103" i="14"/>
  <c r="B104" i="13"/>
  <c r="E104" i="13"/>
  <c r="G105" i="13"/>
  <c r="F104" i="13"/>
  <c r="C104" i="13"/>
  <c r="G104" i="13"/>
  <c r="H104" i="13"/>
  <c r="D103" i="14"/>
  <c r="B103" i="14"/>
  <c r="C103" i="14"/>
  <c r="H401" i="13" l="1"/>
  <c r="G401" i="13"/>
  <c r="B401" i="13"/>
  <c r="C401" i="13"/>
  <c r="F401" i="13"/>
  <c r="D401" i="13"/>
  <c r="E401" i="13"/>
  <c r="A402" i="13" a="1"/>
  <c r="A402" i="13" s="1"/>
  <c r="H104" i="14"/>
  <c r="E104" i="14"/>
  <c r="F104" i="14"/>
  <c r="G104" i="14"/>
  <c r="C105" i="13"/>
  <c r="H105" i="13"/>
  <c r="B105" i="13"/>
  <c r="F105" i="13"/>
  <c r="D105" i="13"/>
  <c r="E105" i="13"/>
  <c r="D106" i="13"/>
  <c r="D104" i="14"/>
  <c r="B104" i="14"/>
  <c r="C104" i="14"/>
  <c r="C402" i="13" l="1"/>
  <c r="F402" i="13"/>
  <c r="H402" i="13"/>
  <c r="G402" i="13"/>
  <c r="D402" i="13"/>
  <c r="E402" i="13"/>
  <c r="B402" i="13"/>
  <c r="A403" i="13" a="1"/>
  <c r="A403" i="13" s="1"/>
  <c r="H105" i="14"/>
  <c r="E105" i="14"/>
  <c r="G105" i="14"/>
  <c r="F105" i="14"/>
  <c r="E107" i="13"/>
  <c r="F106" i="13"/>
  <c r="B106" i="13"/>
  <c r="E106" i="13"/>
  <c r="C106" i="13"/>
  <c r="G106" i="13"/>
  <c r="H106" i="13"/>
  <c r="B105" i="14"/>
  <c r="D105" i="14"/>
  <c r="C105" i="14"/>
  <c r="D403" i="13" l="1"/>
  <c r="B403" i="13"/>
  <c r="E403" i="13"/>
  <c r="F403" i="13"/>
  <c r="H403" i="13"/>
  <c r="G403" i="13"/>
  <c r="C403" i="13"/>
  <c r="A404" i="13" a="1"/>
  <c r="A404" i="13" s="1"/>
  <c r="H106" i="14"/>
  <c r="E106" i="14"/>
  <c r="F106" i="14"/>
  <c r="G106" i="14"/>
  <c r="G108" i="13"/>
  <c r="G107" i="13"/>
  <c r="C107" i="13"/>
  <c r="F107" i="13"/>
  <c r="B107" i="13"/>
  <c r="H107" i="13"/>
  <c r="D107" i="13"/>
  <c r="C106" i="14"/>
  <c r="B106" i="14"/>
  <c r="D106" i="14"/>
  <c r="F404" i="13" l="1"/>
  <c r="B404" i="13"/>
  <c r="E404" i="13"/>
  <c r="C404" i="13"/>
  <c r="D404" i="13"/>
  <c r="G404" i="13"/>
  <c r="H404" i="13"/>
  <c r="A405" i="13" a="1"/>
  <c r="A405" i="13" s="1"/>
  <c r="H107" i="14"/>
  <c r="E107" i="14"/>
  <c r="F107" i="14"/>
  <c r="G107" i="14"/>
  <c r="F109" i="13"/>
  <c r="H108" i="13"/>
  <c r="B108" i="13"/>
  <c r="F108" i="13"/>
  <c r="D108" i="13"/>
  <c r="E108" i="13"/>
  <c r="C108" i="13"/>
  <c r="D107" i="14"/>
  <c r="B107" i="14"/>
  <c r="C107" i="14"/>
  <c r="D405" i="13" l="1"/>
  <c r="B405" i="13"/>
  <c r="C405" i="13"/>
  <c r="E405" i="13"/>
  <c r="F405" i="13"/>
  <c r="G405" i="13"/>
  <c r="H405" i="13"/>
  <c r="A406" i="13" a="1"/>
  <c r="A406" i="13" s="1"/>
  <c r="H108" i="14"/>
  <c r="E108" i="14"/>
  <c r="F108" i="14"/>
  <c r="G108" i="14"/>
  <c r="D109" i="13"/>
  <c r="H109" i="13"/>
  <c r="B109" i="13"/>
  <c r="E109" i="13"/>
  <c r="C109" i="13"/>
  <c r="G109" i="13"/>
  <c r="E110" i="13"/>
  <c r="D108" i="14"/>
  <c r="B108" i="14"/>
  <c r="C108" i="14"/>
  <c r="F406" i="13" l="1"/>
  <c r="G406" i="13"/>
  <c r="D406" i="13"/>
  <c r="C406" i="13"/>
  <c r="E406" i="13"/>
  <c r="H406" i="13"/>
  <c r="B406" i="13"/>
  <c r="A407" i="13" a="1"/>
  <c r="A407" i="13" s="1"/>
  <c r="H109" i="14"/>
  <c r="E109" i="14"/>
  <c r="F109" i="14"/>
  <c r="G109" i="14"/>
  <c r="H110" i="13"/>
  <c r="F110" i="13"/>
  <c r="D110" i="13"/>
  <c r="G110" i="13"/>
  <c r="D111" i="13"/>
  <c r="B110" i="13"/>
  <c r="C110" i="13"/>
  <c r="B109" i="14"/>
  <c r="C109" i="14"/>
  <c r="D109" i="14"/>
  <c r="G407" i="13" l="1"/>
  <c r="E407" i="13"/>
  <c r="F407" i="13"/>
  <c r="H407" i="13"/>
  <c r="D407" i="13"/>
  <c r="B407" i="13"/>
  <c r="C407" i="13"/>
  <c r="A408" i="13" a="1"/>
  <c r="A408" i="13" s="1"/>
  <c r="H110" i="14"/>
  <c r="E110" i="14"/>
  <c r="F110" i="14"/>
  <c r="G110" i="14"/>
  <c r="H112" i="13"/>
  <c r="H111" i="13"/>
  <c r="B111" i="13"/>
  <c r="E111" i="13"/>
  <c r="C111" i="13"/>
  <c r="G111" i="13"/>
  <c r="F111" i="13"/>
  <c r="C110" i="14"/>
  <c r="B110" i="14"/>
  <c r="D110" i="14"/>
  <c r="C408" i="13" l="1"/>
  <c r="B408" i="13"/>
  <c r="D408" i="13"/>
  <c r="H408" i="13"/>
  <c r="E408" i="13"/>
  <c r="F408" i="13"/>
  <c r="G408" i="13"/>
  <c r="A409" i="13" a="1"/>
  <c r="A409" i="13" s="1"/>
  <c r="H111" i="14"/>
  <c r="E111" i="14"/>
  <c r="G111" i="14"/>
  <c r="F111" i="14"/>
  <c r="B112" i="13"/>
  <c r="F112" i="13"/>
  <c r="C112" i="13"/>
  <c r="E112" i="13"/>
  <c r="D112" i="13"/>
  <c r="G112" i="13"/>
  <c r="D113" i="13"/>
  <c r="D111" i="14"/>
  <c r="B111" i="14"/>
  <c r="C111" i="14"/>
  <c r="B409" i="13" l="1"/>
  <c r="C409" i="13"/>
  <c r="D409" i="13"/>
  <c r="G409" i="13"/>
  <c r="E409" i="13"/>
  <c r="F409" i="13"/>
  <c r="H409" i="13"/>
  <c r="A410" i="13" a="1"/>
  <c r="A410" i="13" s="1"/>
  <c r="H112" i="14"/>
  <c r="E112" i="14"/>
  <c r="F112" i="14"/>
  <c r="G112" i="14"/>
  <c r="D114" i="13"/>
  <c r="H113" i="13"/>
  <c r="B113" i="13"/>
  <c r="E113" i="13"/>
  <c r="C113" i="13"/>
  <c r="G113" i="13"/>
  <c r="F113" i="13"/>
  <c r="C112" i="14"/>
  <c r="B112" i="14"/>
  <c r="D112" i="14"/>
  <c r="H410" i="13" l="1"/>
  <c r="C410" i="13"/>
  <c r="B410" i="13"/>
  <c r="E410" i="13"/>
  <c r="D410" i="13"/>
  <c r="F410" i="13"/>
  <c r="G410" i="13"/>
  <c r="A411" i="13" a="1"/>
  <c r="A411" i="13" s="1"/>
  <c r="H113" i="14"/>
  <c r="E113" i="14"/>
  <c r="F113" i="14"/>
  <c r="G113" i="14"/>
  <c r="E115" i="13"/>
  <c r="F114" i="13"/>
  <c r="B114" i="13"/>
  <c r="E114" i="13"/>
  <c r="C114" i="13"/>
  <c r="G114" i="13"/>
  <c r="H114" i="13"/>
  <c r="B113" i="14"/>
  <c r="C113" i="14"/>
  <c r="D113" i="14"/>
  <c r="E411" i="13" l="1"/>
  <c r="F411" i="13"/>
  <c r="D411" i="13"/>
  <c r="B411" i="13"/>
  <c r="C411" i="13"/>
  <c r="H411" i="13"/>
  <c r="G411" i="13"/>
  <c r="A412" i="13" a="1"/>
  <c r="A412" i="13" s="1"/>
  <c r="H114" i="14"/>
  <c r="E114" i="14"/>
  <c r="F114" i="14"/>
  <c r="G114" i="14"/>
  <c r="H116" i="13"/>
  <c r="F115" i="13"/>
  <c r="D115" i="13"/>
  <c r="H115" i="13"/>
  <c r="C115" i="13"/>
  <c r="G115" i="13"/>
  <c r="B115" i="13"/>
  <c r="C114" i="14"/>
  <c r="B114" i="14"/>
  <c r="D114" i="14"/>
  <c r="F412" i="13" l="1"/>
  <c r="E412" i="13"/>
  <c r="G412" i="13"/>
  <c r="H412" i="13"/>
  <c r="B412" i="13"/>
  <c r="D412" i="13"/>
  <c r="C412" i="13"/>
  <c r="A413" i="13" a="1"/>
  <c r="A413" i="13" s="1"/>
  <c r="H115" i="14"/>
  <c r="E115" i="14"/>
  <c r="G115" i="14"/>
  <c r="F115" i="14"/>
  <c r="F117" i="13"/>
  <c r="G116" i="13"/>
  <c r="C116" i="13"/>
  <c r="F116" i="13"/>
  <c r="D116" i="13"/>
  <c r="E116" i="13"/>
  <c r="B116" i="13"/>
  <c r="D115" i="14"/>
  <c r="C115" i="14"/>
  <c r="B115" i="14"/>
  <c r="E413" i="13" l="1"/>
  <c r="D413" i="13"/>
  <c r="F413" i="13"/>
  <c r="B413" i="13"/>
  <c r="H413" i="13"/>
  <c r="G413" i="13"/>
  <c r="C413" i="13"/>
  <c r="H116" i="14"/>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C224" i="14"/>
  <c r="B224" i="14"/>
  <c r="D224" i="14"/>
  <c r="C227" i="13"/>
  <c r="D227" i="13"/>
  <c r="B227" i="13"/>
  <c r="H225" i="14" l="1"/>
  <c r="E225" i="14"/>
  <c r="F225" i="14"/>
  <c r="G225" i="14"/>
  <c r="G228" i="13"/>
  <c r="E228" i="13"/>
  <c r="F228" i="13"/>
  <c r="H228" i="13"/>
  <c r="D225" i="14"/>
  <c r="C225" i="14"/>
  <c r="B225" i="14"/>
  <c r="C228" i="13"/>
  <c r="D228" i="13"/>
  <c r="B228" i="13"/>
  <c r="H226" i="14" l="1"/>
  <c r="E226" i="14"/>
  <c r="F226" i="14"/>
  <c r="G226" i="14"/>
  <c r="G229" i="13"/>
  <c r="E229" i="13"/>
  <c r="H229" i="13"/>
  <c r="F229" i="13"/>
  <c r="B226" i="14"/>
  <c r="D226" i="14"/>
  <c r="C226" i="14"/>
  <c r="C229" i="13"/>
  <c r="D229" i="13"/>
  <c r="B229" i="13"/>
  <c r="H227" i="14" l="1"/>
  <c r="E227" i="14"/>
  <c r="F227" i="14"/>
  <c r="G227" i="14"/>
  <c r="G230" i="13"/>
  <c r="E230" i="13"/>
  <c r="F230" i="13"/>
  <c r="H230" i="13"/>
  <c r="B227" i="14"/>
  <c r="C227" i="14"/>
  <c r="D227" i="14"/>
  <c r="C230" i="13"/>
  <c r="D230" i="13"/>
  <c r="B230" i="13"/>
  <c r="H228" i="14" l="1"/>
  <c r="E228" i="14"/>
  <c r="F228" i="14"/>
  <c r="G228" i="14"/>
  <c r="G231" i="13"/>
  <c r="E231" i="13"/>
  <c r="H231" i="13"/>
  <c r="F231" i="13"/>
  <c r="C228" i="14"/>
  <c r="D228" i="14"/>
  <c r="B228" i="14"/>
  <c r="C231" i="13"/>
  <c r="D231" i="13"/>
  <c r="B231" i="13"/>
  <c r="H229" i="14" l="1"/>
  <c r="E229" i="14"/>
  <c r="F229" i="14"/>
  <c r="G229" i="14"/>
  <c r="G232" i="13"/>
  <c r="E232" i="13"/>
  <c r="F232" i="13"/>
  <c r="H232" i="13"/>
  <c r="D229" i="14"/>
  <c r="B229" i="14"/>
  <c r="C229" i="14"/>
  <c r="C232" i="13"/>
  <c r="D232" i="13"/>
  <c r="B232" i="13"/>
  <c r="H230" i="14" l="1"/>
  <c r="E230" i="14"/>
  <c r="F230" i="14"/>
  <c r="G230" i="14"/>
  <c r="G233" i="13"/>
  <c r="E233" i="13"/>
  <c r="H233" i="13"/>
  <c r="F233" i="13"/>
  <c r="C230" i="14"/>
  <c r="B230" i="14"/>
  <c r="D230" i="14"/>
  <c r="C233" i="13"/>
  <c r="D233" i="13"/>
  <c r="B233" i="13"/>
  <c r="H231" i="14" l="1"/>
  <c r="E231" i="14"/>
  <c r="F231" i="14"/>
  <c r="G231" i="14"/>
  <c r="G234" i="13"/>
  <c r="E234" i="13"/>
  <c r="F234" i="13"/>
  <c r="H234" i="13"/>
  <c r="B231" i="14"/>
  <c r="D231" i="14"/>
  <c r="C231" i="14"/>
  <c r="C234" i="13"/>
  <c r="D234" i="13"/>
  <c r="B234" i="13"/>
  <c r="H232" i="14" l="1"/>
  <c r="E232" i="14"/>
  <c r="F232" i="14"/>
  <c r="G232" i="14"/>
  <c r="G235" i="13"/>
  <c r="E235" i="13"/>
  <c r="H235" i="13"/>
  <c r="F235" i="13"/>
  <c r="C232" i="14"/>
  <c r="B232" i="14"/>
  <c r="D232" i="14"/>
  <c r="C235" i="13"/>
  <c r="D235" i="13"/>
  <c r="B235" i="13"/>
  <c r="H233" i="14" l="1"/>
  <c r="E233" i="14"/>
  <c r="F233" i="14"/>
  <c r="G233" i="14"/>
  <c r="G236" i="13"/>
  <c r="E236" i="13"/>
  <c r="F236" i="13"/>
  <c r="H236" i="13"/>
  <c r="D233" i="14"/>
  <c r="C233" i="14"/>
  <c r="B233" i="14"/>
  <c r="C236" i="13"/>
  <c r="D236" i="13"/>
  <c r="B236" i="13"/>
  <c r="H234" i="14" l="1"/>
  <c r="E234" i="14"/>
  <c r="F234" i="14"/>
  <c r="G234" i="14"/>
  <c r="G237" i="13"/>
  <c r="E237" i="13"/>
  <c r="H237" i="13"/>
  <c r="F237" i="13"/>
  <c r="D234" i="14"/>
  <c r="B234" i="14"/>
  <c r="C234" i="14"/>
  <c r="C237" i="13"/>
  <c r="D237" i="13"/>
  <c r="B237" i="13"/>
  <c r="H235" i="14" l="1"/>
  <c r="E235" i="14"/>
  <c r="F235" i="14"/>
  <c r="G235" i="14"/>
  <c r="G238" i="13"/>
  <c r="E238" i="13"/>
  <c r="F238" i="13"/>
  <c r="H238" i="13"/>
  <c r="B235" i="14"/>
  <c r="C235" i="14"/>
  <c r="D235" i="14"/>
  <c r="C238" i="13"/>
  <c r="D238" i="13"/>
  <c r="B238" i="13"/>
  <c r="H236" i="14" l="1"/>
  <c r="E236" i="14"/>
  <c r="F236" i="14"/>
  <c r="G236" i="14"/>
  <c r="G239" i="13"/>
  <c r="E239" i="13"/>
  <c r="H239" i="13"/>
  <c r="F239" i="13"/>
  <c r="C236" i="14"/>
  <c r="D236" i="14"/>
  <c r="B236" i="14"/>
  <c r="C239" i="13"/>
  <c r="D239" i="13"/>
  <c r="B239" i="13"/>
  <c r="E237" i="14" l="1"/>
  <c r="H237" i="14"/>
  <c r="F237" i="14"/>
  <c r="G237" i="14"/>
  <c r="G240" i="13"/>
  <c r="E240" i="13"/>
  <c r="F240" i="13"/>
  <c r="H240" i="13"/>
  <c r="D237" i="14"/>
  <c r="B237" i="14"/>
  <c r="C237" i="14"/>
  <c r="C240" i="13"/>
  <c r="D240" i="13"/>
  <c r="B240" i="13"/>
  <c r="E238" i="14" l="1"/>
  <c r="G238" i="14"/>
  <c r="H238" i="14"/>
  <c r="F238" i="14"/>
  <c r="E241" i="13"/>
  <c r="G241" i="13"/>
  <c r="F241" i="13"/>
  <c r="H241" i="13"/>
  <c r="C238" i="14"/>
  <c r="D238" i="14"/>
  <c r="B238" i="14"/>
  <c r="C241" i="13"/>
  <c r="D241" i="13"/>
  <c r="B241" i="13"/>
  <c r="E239" i="14" l="1"/>
  <c r="F239" i="14"/>
  <c r="G239" i="14"/>
  <c r="H239" i="14"/>
  <c r="E242" i="13"/>
  <c r="H242" i="13"/>
  <c r="G242" i="13"/>
  <c r="F242" i="13"/>
  <c r="B239" i="14"/>
  <c r="D239" i="14"/>
  <c r="C239" i="14"/>
  <c r="C242" i="13"/>
  <c r="D242" i="13"/>
  <c r="B242" i="13"/>
  <c r="F240" i="14" l="1"/>
  <c r="G240" i="14"/>
  <c r="H240" i="14"/>
  <c r="E240" i="14"/>
  <c r="H243" i="13"/>
  <c r="E243" i="13"/>
  <c r="F243" i="13"/>
  <c r="G243" i="13"/>
  <c r="C240" i="14"/>
  <c r="B240" i="14"/>
  <c r="D240" i="14"/>
  <c r="C243" i="13"/>
  <c r="D243" i="13"/>
  <c r="B243" i="13"/>
  <c r="F241" i="14" l="1"/>
  <c r="H241" i="14"/>
  <c r="E241" i="14"/>
  <c r="G241" i="14"/>
  <c r="H244" i="13"/>
  <c r="E244" i="13"/>
  <c r="G244" i="13"/>
  <c r="F244" i="13"/>
  <c r="B241" i="14"/>
  <c r="D241" i="14"/>
  <c r="C241" i="14"/>
  <c r="C244" i="13"/>
  <c r="D244" i="13"/>
  <c r="B244" i="13"/>
  <c r="F242" i="14" l="1"/>
  <c r="G242" i="14"/>
  <c r="H242" i="14"/>
  <c r="E242" i="14"/>
  <c r="H245" i="13"/>
  <c r="E245" i="13"/>
  <c r="G245" i="13"/>
  <c r="F245" i="13"/>
  <c r="C242" i="14"/>
  <c r="D242" i="14"/>
  <c r="B242" i="14"/>
  <c r="C245" i="13"/>
  <c r="D245" i="13"/>
  <c r="B245" i="13"/>
  <c r="F243" i="14" l="1"/>
  <c r="H243" i="14"/>
  <c r="E243" i="14"/>
  <c r="G243" i="14"/>
  <c r="H246" i="13"/>
  <c r="E246" i="13"/>
  <c r="G246" i="13"/>
  <c r="F246" i="13"/>
  <c r="D243" i="14"/>
  <c r="B243" i="14"/>
  <c r="C243" i="14"/>
  <c r="C246" i="13"/>
  <c r="D246" i="13"/>
  <c r="B246" i="13"/>
  <c r="F244" i="14" l="1"/>
  <c r="E244" i="14"/>
  <c r="G244" i="14"/>
  <c r="H244" i="14"/>
  <c r="H247" i="13"/>
  <c r="E247" i="13"/>
  <c r="F247" i="13"/>
  <c r="G247" i="13"/>
  <c r="C244" i="14"/>
  <c r="B244" i="14"/>
  <c r="D244" i="14"/>
  <c r="C247" i="13"/>
  <c r="D247" i="13"/>
  <c r="B247" i="13"/>
  <c r="F245" i="14" l="1"/>
  <c r="H245" i="14"/>
  <c r="G245" i="14"/>
  <c r="E245" i="14"/>
  <c r="H248" i="13"/>
  <c r="E248" i="13"/>
  <c r="G248" i="13"/>
  <c r="F248" i="13"/>
  <c r="B245" i="14"/>
  <c r="D245" i="14"/>
  <c r="C245" i="14"/>
  <c r="C248" i="13"/>
  <c r="D248" i="13"/>
  <c r="B248" i="13"/>
  <c r="F246" i="14" l="1"/>
  <c r="E246" i="14"/>
  <c r="G246" i="14"/>
  <c r="H246" i="14"/>
  <c r="H249" i="13"/>
  <c r="G249" i="13"/>
  <c r="E249" i="13"/>
  <c r="F249" i="13"/>
  <c r="C246" i="14"/>
  <c r="D246" i="14"/>
  <c r="B246" i="14"/>
  <c r="C249" i="13"/>
  <c r="D249" i="13"/>
  <c r="B249" i="13"/>
  <c r="F247" i="14" l="1"/>
  <c r="H247" i="14"/>
  <c r="G247" i="14"/>
  <c r="E247" i="14"/>
  <c r="H250" i="13"/>
  <c r="E250" i="13"/>
  <c r="F250" i="13"/>
  <c r="G250" i="13"/>
  <c r="D247" i="14"/>
  <c r="B247" i="14"/>
  <c r="C247" i="14"/>
  <c r="C250" i="13"/>
  <c r="D250" i="13"/>
  <c r="B250" i="13"/>
  <c r="F248" i="14" l="1"/>
  <c r="E248" i="14"/>
  <c r="G248" i="14"/>
  <c r="H248" i="14"/>
  <c r="H251" i="13"/>
  <c r="E251" i="13"/>
  <c r="G251" i="13"/>
  <c r="F251" i="13"/>
  <c r="C248" i="14"/>
  <c r="B248" i="14"/>
  <c r="D248" i="14"/>
  <c r="C251" i="13"/>
  <c r="D251" i="13"/>
  <c r="B251" i="13"/>
  <c r="F249" i="14" l="1"/>
  <c r="H249" i="14"/>
  <c r="G249" i="14"/>
  <c r="E249" i="14"/>
  <c r="H252" i="13"/>
  <c r="G252" i="13"/>
  <c r="E252" i="13"/>
  <c r="F252" i="13"/>
  <c r="B249" i="14"/>
  <c r="D249" i="14"/>
  <c r="C249" i="14"/>
  <c r="C252" i="13"/>
  <c r="D252" i="13"/>
  <c r="B252" i="13"/>
  <c r="F250" i="14" l="1"/>
  <c r="E250" i="14"/>
  <c r="G250" i="14"/>
  <c r="H250" i="14"/>
  <c r="H253" i="13"/>
  <c r="E253" i="13"/>
  <c r="F253" i="13"/>
  <c r="G253" i="13"/>
  <c r="C250" i="14"/>
  <c r="D250" i="14"/>
  <c r="B250" i="14"/>
  <c r="C253" i="13"/>
  <c r="D253" i="13"/>
  <c r="B253" i="13"/>
  <c r="F251" i="14" l="1"/>
  <c r="H251" i="14"/>
  <c r="E251" i="14"/>
  <c r="G251" i="14"/>
  <c r="H254" i="13"/>
  <c r="E254" i="13"/>
  <c r="G254" i="13"/>
  <c r="F254" i="13"/>
  <c r="D251" i="14"/>
  <c r="B251" i="14"/>
  <c r="C251" i="14"/>
  <c r="C254" i="13"/>
  <c r="D254" i="13"/>
  <c r="B254" i="13"/>
  <c r="F252" i="14" l="1"/>
  <c r="G252" i="14"/>
  <c r="H252" i="14"/>
  <c r="E252" i="14"/>
  <c r="D256" i="13"/>
  <c r="B256" i="13"/>
  <c r="C256" i="13"/>
  <c r="B252" i="14"/>
  <c r="C252" i="14"/>
  <c r="D252" i="14"/>
  <c r="F253" i="14" l="1"/>
  <c r="H253" i="14"/>
  <c r="E253" i="14"/>
  <c r="G253" i="14"/>
  <c r="C257" i="13"/>
  <c r="D257" i="13"/>
  <c r="B257" i="13"/>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G294" i="13" l="1"/>
  <c r="H294" i="13"/>
  <c r="E294" i="13"/>
  <c r="F294" i="13"/>
  <c r="C294" i="13"/>
  <c r="D294" i="13"/>
  <c r="B294" i="13"/>
  <c r="H296" i="13" l="1"/>
  <c r="C296" i="13"/>
  <c r="D296" i="13"/>
  <c r="F296" i="13"/>
  <c r="G296" i="13"/>
  <c r="B296" i="13"/>
  <c r="E296" i="13"/>
  <c r="G295" i="13"/>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<sst xmlns="http://schemas.openxmlformats.org/spreadsheetml/2006/main" count="4486" uniqueCount="2478">
  <si>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</si>
  <si>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</si>
  <si>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</si>
  <si>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</si>
  <si>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</si>
  <si>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</si>
  <si>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</si>
  <si>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</si>
  <si>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</si>
  <si>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</si>
  <si>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</si>
  <si>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</si>
  <si>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</si>
  <si>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</si>
  <si>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</si>
  <si>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</si>
  <si>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</si>
  <si>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</si>
  <si>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</si>
  <si>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</si>
  <si>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</si>
  <si>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</si>
  <si>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</si>
  <si>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</si>
  <si>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</si>
  <si>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</si>
  <si>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</si>
  <si>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</si>
  <si>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</si>
  <si>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</si>
  <si>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</si>
  <si>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</si>
  <si>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</si>
  <si>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</si>
  <si>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</si>
  <si>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</si>
  <si>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</si>
  <si>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</si>
  <si>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</si>
  <si>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</si>
  <si>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</si>
  <si>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</si>
  <si>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</si>
  <si>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</si>
  <si>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</si>
  <si>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</si>
  <si>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</si>
  <si>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</si>
  <si>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</si>
  <si>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</si>
  <si>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</si>
  <si>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</si>
  <si>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</si>
  <si>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</si>
  <si>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</si>
  <si>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</si>
  <si>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</si>
  <si>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</si>
  <si>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</si>
  <si>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</si>
  <si>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</si>
  <si>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</si>
  <si>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</si>
  <si>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</si>
  <si>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</si>
  <si>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</si>
  <si>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</si>
  <si>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</si>
  <si>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</si>
  <si>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</si>
  <si>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</si>
  <si>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</si>
  <si>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</si>
  <si>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</si>
  <si>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</si>
  <si>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</si>
  <si>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</si>
  <si>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</si>
  <si>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</si>
  <si>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</si>
  <si>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</si>
  <si>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</si>
  <si>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</si>
  <si>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</si>
  <si>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</si>
  <si>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</si>
  <si>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</si>
  <si>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</si>
  <si>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</si>
  <si>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</si>
  <si>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</si>
  <si>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</si>
  <si>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</si>
  <si>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</si>
  <si>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</si>
  <si>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</si>
  <si>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</si>
  <si>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</si>
  <si>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</si>
  <si>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</si>
  <si>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</si>
  <si>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</si>
  <si>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</si>
  <si>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</si>
  <si>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</si>
  <si>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</si>
  <si>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</si>
  <si>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</si>
  <si>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</si>
  <si>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</si>
  <si>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</si>
  <si>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</si>
  <si>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</si>
  <si>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</si>
  <si>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</si>
  <si>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</si>
  <si>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</si>
  <si>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</si>
  <si>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</si>
  <si>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</si>
  <si>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</si>
  <si>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</si>
  <si>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</si>
  <si>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</si>
  <si>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</si>
  <si>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</si>
  <si>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</si>
  <si>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</si>
  <si>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</si>
  <si>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</si>
  <si>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</si>
  <si>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</si>
  <si>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</si>
  <si>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</si>
  <si>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</si>
  <si>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</si>
  <si>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</si>
  <si>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</si>
  <si>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</si>
  <si>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</si>
  <si>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</si>
  <si>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</si>
  <si>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</si>
  <si>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</si>
  <si>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</si>
  <si>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</si>
  <si>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</si>
  <si>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</si>
  <si>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</si>
  <si>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</si>
  <si>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</si>
  <si>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</si>
  <si>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</si>
  <si>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</si>
  <si>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</si>
  <si>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</si>
  <si>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</si>
  <si>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</si>
  <si>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</si>
  <si>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</si>
  <si>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</si>
  <si>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</si>
  <si>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</si>
  <si>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</si>
  <si>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</si>
  <si>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</si>
  <si>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</si>
  <si>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</si>
  <si>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</si>
  <si>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</si>
  <si>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</si>
  <si>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</si>
  <si>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</si>
  <si>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</si>
  <si>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</si>
  <si>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</si>
  <si>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</si>
  <si>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</si>
  <si>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</si>
  <si>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</si>
  <si>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</si>
  <si>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</si>
  <si>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</si>
  <si>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</si>
  <si>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</si>
  <si>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</si>
  <si>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</si>
  <si>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</si>
  <si>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</si>
  <si>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</si>
  <si>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</si>
  <si>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</si>
  <si>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</si>
  <si>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</si>
  <si>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</si>
  <si>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</si>
  <si>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</si>
  <si>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</si>
  <si>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</si>
  <si>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</si>
  <si>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</si>
  <si>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</si>
  <si>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</si>
  <si>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</si>
  <si>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</si>
  <si>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</si>
  <si>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</si>
  <si>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</si>
  <si>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</si>
  <si>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</si>
  <si>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</si>
  <si>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</si>
  <si>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</si>
  <si>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</si>
  <si>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</si>
  <si>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</si>
  <si>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</si>
  <si>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</si>
  <si>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</si>
  <si>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</si>
  <si>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</si>
  <si>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</si>
  <si>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</si>
  <si>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</si>
  <si>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</si>
  <si>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</si>
  <si>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</si>
  <si>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</si>
  <si>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</si>
  <si>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</si>
  <si>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</si>
  <si>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</si>
  <si>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</si>
  <si>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</si>
  <si>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</si>
  <si>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</si>
  <si>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</si>
  <si>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</si>
  <si>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</si>
  <si>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</si>
  <si>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</si>
  <si>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</si>
  <si>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</si>
  <si>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</si>
  <si>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</si>
  <si>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</si>
  <si>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</si>
  <si>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</si>
  <si>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</si>
  <si>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</si>
  <si>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</si>
  <si>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</si>
  <si>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</si>
  <si>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</si>
  <si>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</si>
  <si>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</si>
  <si>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</si>
  <si>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</si>
  <si>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</si>
  <si>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</si>
  <si>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</si>
  <si>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</si>
  <si>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</si>
  <si>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</si>
  <si>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</si>
  <si>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</si>
  <si>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</si>
  <si>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</si>
  <si>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</si>
  <si>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</si>
  <si>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</si>
  <si>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</si>
  <si>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</si>
  <si>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</si>
  <si>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</si>
  <si>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</si>
  <si>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</si>
  <si>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</si>
  <si>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</si>
  <si>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</si>
  <si>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</si>
  <si>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</si>
  <si>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</si>
  <si>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</si>
  <si>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</si>
  <si>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</si>
  <si>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</si>
  <si>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</si>
  <si>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</si>
  <si>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</si>
  <si>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</si>
  <si>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</si>
  <si>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</si>
  <si>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</si>
  <si>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</si>
  <si>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</si>
  <si>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</si>
  <si>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</si>
  <si>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</si>
  <si>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</si>
  <si>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</si>
  <si>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</si>
  <si>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</si>
  <si>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</si>
  <si>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</si>
  <si>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</si>
  <si>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</si>
  <si>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</si>
  <si>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</si>
  <si>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</si>
  <si>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</si>
  <si>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</si>
  <si>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</si>
  <si>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</si>
  <si>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</si>
  <si>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</si>
  <si>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</si>
  <si>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</si>
  <si>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</si>
  <si>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</si>
  <si>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</si>
  <si>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</si>
  <si>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</si>
  <si>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</si>
  <si>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</si>
  <si>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</si>
  <si>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</si>
  <si>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</si>
  <si>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</si>
  <si>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</si>
  <si>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</si>
  <si>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</si>
  <si>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</si>
  <si>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</si>
  <si>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</si>
  <si>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</si>
  <si>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</si>
  <si>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</si>
  <si>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</si>
  <si>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</si>
  <si>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</si>
  <si>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</si>
  <si>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</si>
  <si>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</si>
  <si>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</si>
  <si>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</si>
  <si>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</si>
  <si>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</si>
  <si>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</si>
  <si>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</si>
  <si>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</si>
  <si>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</si>
  <si>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</si>
  <si>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</si>
  <si>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</si>
  <si>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</si>
  <si>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</si>
  <si>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</si>
  <si>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</si>
  <si>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</si>
  <si>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</si>
  <si>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</si>
  <si>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</si>
  <si>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</si>
  <si>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</si>
  <si>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</si>
  <si>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</si>
  <si>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</si>
  <si>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</si>
  <si>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</si>
  <si>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</si>
  <si>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</si>
  <si>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</si>
  <si>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</si>
  <si>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</si>
  <si>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</si>
  <si>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</si>
  <si>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</si>
  <si>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</si>
  <si>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</si>
  <si>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</si>
  <si>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</si>
  <si>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</si>
  <si>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</si>
  <si>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</si>
  <si>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</si>
  <si>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</si>
  <si>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</si>
  <si>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</si>
  <si>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</si>
  <si>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</si>
  <si>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</si>
  <si>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</si>
  <si>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</si>
  <si>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</si>
  <si>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</si>
  <si>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</si>
  <si>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</si>
  <si>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</si>
  <si>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</si>
  <si>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</si>
  <si>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</si>
  <si>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</si>
  <si>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</si>
  <si>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</si>
  <si>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</si>
  <si>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</si>
  <si>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</si>
  <si>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</si>
  <si>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</si>
  <si>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</si>
  <si>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</si>
  <si>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</si>
  <si>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</si>
  <si>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</si>
  <si>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</si>
  <si>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</si>
  <si>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</si>
  <si>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</si>
  <si>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</si>
  <si>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</si>
  <si>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</si>
  <si>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</si>
  <si>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</si>
  <si>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</si>
  <si>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</si>
  <si>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</si>
  <si>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</si>
  <si>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</si>
  <si>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</si>
  <si>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</si>
  <si>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</si>
  <si>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</si>
  <si>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</si>
  <si>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</si>
  <si>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</si>
  <si>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</si>
  <si>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</si>
  <si>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</si>
  <si>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</si>
  <si>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</si>
  <si>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</si>
  <si>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</si>
  <si>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</si>
  <si>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</si>
  <si>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</si>
  <si>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</si>
  <si>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</si>
  <si>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</si>
  <si>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</si>
  <si>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</si>
  <si>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</si>
  <si>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</si>
  <si>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</si>
  <si>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</si>
  <si>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</si>
  <si>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</si>
  <si>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</si>
  <si>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</si>
  <si>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</si>
  <si>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</si>
  <si>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</si>
  <si>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</si>
  <si>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</si>
  <si>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</si>
  <si>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</si>
  <si>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</si>
  <si>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</si>
  <si>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</si>
  <si>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</si>
  <si>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</si>
  <si>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</si>
  <si>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</si>
  <si>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</si>
  <si>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</si>
  <si>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</si>
  <si>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</si>
  <si>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</si>
  <si>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</si>
  <si>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</si>
  <si>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</si>
  <si>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</si>
  <si>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</si>
  <si>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</si>
  <si>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</si>
  <si>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</si>
  <si>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</si>
  <si>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</si>
  <si>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</si>
  <si>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</si>
  <si>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</si>
  <si>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</si>
  <si>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</si>
  <si>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</si>
  <si>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</si>
  <si>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</si>
  <si>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</si>
  <si>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</si>
  <si>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</si>
  <si>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</si>
  <si>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</si>
  <si>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</si>
  <si>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</si>
  <si>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</si>
  <si>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</si>
  <si>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</si>
  <si>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</si>
  <si>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</si>
  <si>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</si>
  <si>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</si>
  <si>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</si>
  <si>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</si>
  <si>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</si>
  <si>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</si>
  <si>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</si>
  <si>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</si>
  <si>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</si>
  <si>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</si>
  <si>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</si>
  <si>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</si>
  <si>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</si>
  <si>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</si>
  <si>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</si>
  <si>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</si>
  <si>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</si>
  <si>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</si>
  <si>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</si>
  <si>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</si>
  <si>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</si>
  <si>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</si>
  <si>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</si>
  <si>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</si>
  <si>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</si>
  <si>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</si>
  <si>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</si>
  <si>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</si>
  <si>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</si>
  <si>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</si>
  <si>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</si>
  <si>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</si>
  <si>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</si>
  <si>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</si>
  <si>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</si>
  <si>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</si>
  <si>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</si>
  <si>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</si>
  <si>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</si>
  <si>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</si>
  <si>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</si>
  <si>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</si>
  <si>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</si>
  <si>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</si>
  <si>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</si>
  <si>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</si>
  <si>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</si>
  <si>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</si>
  <si>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</si>
  <si>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</si>
  <si>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</si>
  <si>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</si>
  <si>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</si>
  <si>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</si>
  <si>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</si>
  <si>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</si>
  <si>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</si>
  <si>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</si>
  <si>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</si>
  <si>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</si>
  <si>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</si>
  <si>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</si>
  <si>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</si>
  <si>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</si>
  <si>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</si>
  <si>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</si>
  <si>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</si>
  <si>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</si>
  <si>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</si>
  <si>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</si>
  <si>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</si>
  <si>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</si>
  <si>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</si>
  <si>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</si>
  <si>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</si>
  <si>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</si>
  <si>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</si>
  <si>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</si>
  <si>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</si>
  <si>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</si>
  <si>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</si>
  <si>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</si>
  <si>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</si>
  <si>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</si>
  <si>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</si>
  <si>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</si>
  <si>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</si>
  <si>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</si>
  <si>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</si>
  <si>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</si>
  <si>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</si>
  <si>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</si>
  <si>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</si>
  <si>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</si>
  <si>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</si>
  <si>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</si>
  <si>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</si>
  <si>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</si>
  <si>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</si>
  <si>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</si>
  <si>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</si>
  <si>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</si>
  <si>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</si>
  <si>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</si>
  <si>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</si>
  <si>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</si>
  <si>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</si>
  <si>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</si>
  <si>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</si>
  <si>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</si>
  <si>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</si>
  <si>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</si>
  <si>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</si>
  <si>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</si>
  <si>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</si>
  <si>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</si>
  <si>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</si>
  <si>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</si>
  <si>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</si>
  <si>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</si>
  <si>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</si>
  <si>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</si>
  <si>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</si>
  <si>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</si>
  <si>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</si>
  <si>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</si>
  <si>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</si>
  <si>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</si>
  <si>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</si>
  <si>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</si>
  <si>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</si>
  <si>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</si>
  <si>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</si>
  <si>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</si>
  <si>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</si>
  <si>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</si>
  <si>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</si>
  <si>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</si>
  <si>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</si>
  <si>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</si>
  <si>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</si>
  <si>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</si>
  <si>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</si>
  <si>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</si>
  <si>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</si>
  <si>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</si>
  <si>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</si>
  <si>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</si>
  <si>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</si>
  <si>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</si>
  <si>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</si>
  <si>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</si>
  <si>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</si>
  <si>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</si>
  <si>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</si>
  <si>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</si>
  <si>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</si>
  <si>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</si>
  <si>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</si>
  <si>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</si>
  <si>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</si>
  <si>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</si>
  <si>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07:00 - 23:00</t>
  </si>
  <si>
    <t>Monday to Friday 
(Including Bank Holidays)
March to October Inclusive</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</si>
  <si>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</si>
  <si>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</si>
  <si>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</si>
  <si>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</si>
  <si>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</si>
  <si>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</si>
  <si>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</si>
  <si>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</si>
  <si>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</si>
  <si>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</si>
  <si>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</si>
  <si>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</si>
  <si>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</si>
  <si>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</si>
  <si>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</si>
  <si>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</si>
  <si>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</si>
  <si>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</si>
  <si>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</si>
  <si>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</si>
  <si>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</si>
  <si>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</si>
  <si>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</si>
  <si>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</si>
  <si>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CVA site specific LLFs</t>
  </si>
  <si>
    <t>MSID</t>
  </si>
  <si>
    <t>Open LLFCs/ DUoS Tariff IDs</t>
  </si>
  <si>
    <t>Closed LLFCs/ DUoS Tariff IDs</t>
  </si>
  <si>
    <t>Supercustomer preserved charges/additional LLFCs/ DUoS Tariff IDs</t>
  </si>
  <si>
    <t>Site Specific preserved charges/additional LLFCs/ DUoS Tariff IDs</t>
  </si>
  <si>
    <t>Open LLFCs/ DUoS Tariff IDs / LDNO unique billing identifier</t>
  </si>
  <si>
    <t>LLFC/ DUoS Tariff ID</t>
  </si>
  <si>
    <t>Eastern Power Networks has no Preserved NHH Tariffs/Additional LLFCs/DUoS Tariff IDs</t>
  </si>
  <si>
    <t>Eastern Power Networks has no Preserved HH Tariffs/Additional LLFCs/DUoS Tariff IDs</t>
  </si>
  <si>
    <t>Associated LLFC/DUoS Tariff ID</t>
  </si>
  <si>
    <t>Metered voltage, respective periods and associated LLFCs/DUoS Tariff IDs</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</si>
  <si>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</si>
  <si>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</si>
  <si>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</si>
  <si>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</si>
  <si>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</si>
  <si>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</si>
  <si>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</si>
  <si>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</si>
  <si>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</si>
  <si>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</si>
  <si>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</si>
  <si>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0, 8</t>
  </si>
  <si>
    <t>ABBE31</t>
  </si>
  <si>
    <t>Abberton Grid 33kV</t>
  </si>
  <si>
    <t>ABBO51</t>
  </si>
  <si>
    <t>Abbots Central Primary 11kV</t>
  </si>
  <si>
    <t>ACRO51</t>
  </si>
  <si>
    <t>Acrows Primary 11kV</t>
  </si>
  <si>
    <t>ADEB51</t>
  </si>
  <si>
    <t>Addenbrookes Primary 11kV</t>
  </si>
  <si>
    <t>ADEL51</t>
  </si>
  <si>
    <t>Adelaide St Primary 11kV</t>
  </si>
  <si>
    <t>ALDR51</t>
  </si>
  <si>
    <t>Aldreth Primary 11kV</t>
  </si>
  <si>
    <t>ALDR52</t>
  </si>
  <si>
    <t>ALPI51</t>
  </si>
  <si>
    <t>Alpington Primary 11kV</t>
  </si>
  <si>
    <t>ALRE51</t>
  </si>
  <si>
    <t>Alresford Primary 11kV</t>
  </si>
  <si>
    <t>AMEP51</t>
  </si>
  <si>
    <t>Amersham Primary 11kV</t>
  </si>
  <si>
    <t>AMEP52</t>
  </si>
  <si>
    <t>AMPT51</t>
  </si>
  <si>
    <t>Ampthill Primary 11kV</t>
  </si>
  <si>
    <t>ARBY51</t>
  </si>
  <si>
    <t>Arbury Grid 11kV</t>
  </si>
  <si>
    <t>ARBY31</t>
  </si>
  <si>
    <t>Arbury Grid 33kV</t>
  </si>
  <si>
    <t>ALDA51</t>
  </si>
  <si>
    <t>Arla Dairies Primary 11kV</t>
  </si>
  <si>
    <t>ALDA52</t>
  </si>
  <si>
    <t>ATTL51</t>
  </si>
  <si>
    <t>Attleborough Primary 11kV</t>
  </si>
  <si>
    <t>AUCA31</t>
  </si>
  <si>
    <t>Austin Canons Grid 33kV</t>
  </si>
  <si>
    <t>AUCP51</t>
  </si>
  <si>
    <t>Austin Canons Primary 11kV</t>
  </si>
  <si>
    <t>AUST51</t>
  </si>
  <si>
    <t>Austin Street Primary 11kV</t>
  </si>
  <si>
    <t>AYLS51</t>
  </si>
  <si>
    <t>Aylsham Primary 11kV</t>
  </si>
  <si>
    <t>BARC51</t>
  </si>
  <si>
    <t>Barclay Way Primary 11kV</t>
  </si>
  <si>
    <t>BARE51</t>
  </si>
  <si>
    <t>Barnwell Primary 11kV</t>
  </si>
  <si>
    <t>BAST51</t>
  </si>
  <si>
    <t>Barrack St Primary 11kV</t>
  </si>
  <si>
    <t>BARR51</t>
  </si>
  <si>
    <t>Barrow Primary 11kV</t>
  </si>
  <si>
    <t>BHAM51</t>
  </si>
  <si>
    <t>Barsham Primary 11kV</t>
  </si>
  <si>
    <t>BART51</t>
  </si>
  <si>
    <t>Barton Primary 11kV</t>
  </si>
  <si>
    <t>BASG31</t>
  </si>
  <si>
    <t>Basildon Grid 33kV</t>
  </si>
  <si>
    <t>BASL51</t>
  </si>
  <si>
    <t>Basildon Local Primary 11kV</t>
  </si>
  <si>
    <t>BASS51</t>
  </si>
  <si>
    <t>Bassingbourn Primary 11kV</t>
  </si>
  <si>
    <t>BATA51</t>
  </si>
  <si>
    <t>Bata Primary 11kV</t>
  </si>
  <si>
    <t>BECC51</t>
  </si>
  <si>
    <t>Beccles Primary 11kV</t>
  </si>
  <si>
    <t>BECO51</t>
  </si>
  <si>
    <t>Becontree Primary 11kV</t>
  </si>
  <si>
    <t>BEEP51</t>
  </si>
  <si>
    <t>Bee Primary 11kV</t>
  </si>
  <si>
    <t>BEIG51</t>
  </si>
  <si>
    <t>Beighton Primary 11kV</t>
  </si>
  <si>
    <t>BLCH51</t>
  </si>
  <si>
    <t>Belchamp Grid 11kV</t>
  </si>
  <si>
    <t>BLCH31</t>
  </si>
  <si>
    <t>Belchamp Grid 33kV</t>
  </si>
  <si>
    <t>BLCH32</t>
  </si>
  <si>
    <t>BVUE51</t>
  </si>
  <si>
    <t>Bellevue Primary 11kV</t>
  </si>
  <si>
    <t>BELL51</t>
  </si>
  <si>
    <t>Bellhouse Ln Primary 11kV</t>
  </si>
  <si>
    <t>BENH51</t>
  </si>
  <si>
    <t>Benhall Primary 11kV</t>
  </si>
  <si>
    <t>BENT51</t>
  </si>
  <si>
    <t>Bentwaters Primary 11kV</t>
  </si>
  <si>
    <t>BECH51</t>
  </si>
  <si>
    <t>Berechurch Primary 11kV</t>
  </si>
  <si>
    <t>BERE51</t>
  </si>
  <si>
    <t>Beresford Av Primary 11kV</t>
  </si>
  <si>
    <t>BERK51</t>
  </si>
  <si>
    <t>Berkhamsted Primary 11kV</t>
  </si>
  <si>
    <t>BIGG51</t>
  </si>
  <si>
    <t>Biggleswade Primary 11kV</t>
  </si>
  <si>
    <t>BIGG52</t>
  </si>
  <si>
    <t>BILL51</t>
  </si>
  <si>
    <t>Billericay East Primary 11kV</t>
  </si>
  <si>
    <t>BISH31</t>
  </si>
  <si>
    <t>Bishops Stortford Grid 33kV</t>
  </si>
  <si>
    <t>BOIS51</t>
  </si>
  <si>
    <t>Bois Ln Primary 11kV</t>
  </si>
  <si>
    <t>BOUN51</t>
  </si>
  <si>
    <t>Boundary Park Primary 11kV</t>
  </si>
  <si>
    <t>BOUR51</t>
  </si>
  <si>
    <t>Bourn Primary 11kV</t>
  </si>
  <si>
    <t>BOXT51</t>
  </si>
  <si>
    <t>Boxted Primary 11kV</t>
  </si>
  <si>
    <t>BOXT52</t>
  </si>
  <si>
    <t>BRAD51</t>
  </si>
  <si>
    <t>Bradwell Primary 11kV</t>
  </si>
  <si>
    <t>BDEP51</t>
  </si>
  <si>
    <t>Braintree Depot Primary 11kV</t>
  </si>
  <si>
    <t>BDEP52</t>
  </si>
  <si>
    <t>BRAI31</t>
  </si>
  <si>
    <t>Braintree Local 33kV</t>
  </si>
  <si>
    <t>BICK51</t>
  </si>
  <si>
    <t>Braiswick Primary 11kV</t>
  </si>
  <si>
    <t>BRAN51</t>
  </si>
  <si>
    <t>Brandon Primary 11kV</t>
  </si>
  <si>
    <t>BTHM51</t>
  </si>
  <si>
    <t>Brantham Primary 11kV</t>
  </si>
  <si>
    <t>BREN51</t>
  </si>
  <si>
    <t>Brentwood Primary 11kV</t>
  </si>
  <si>
    <t>BRIM11</t>
  </si>
  <si>
    <t>Brimsdown Grid 132kV</t>
  </si>
  <si>
    <t>BRNO31</t>
  </si>
  <si>
    <t>Brimsdown North Grid 33kV</t>
  </si>
  <si>
    <t>BRSO51</t>
  </si>
  <si>
    <t>Brimsdown South Grid 11kV</t>
  </si>
  <si>
    <t>BRSO52</t>
  </si>
  <si>
    <t>BRIN51</t>
  </si>
  <si>
    <t>Brington Primary 11kV</t>
  </si>
  <si>
    <t>BRCK51</t>
  </si>
  <si>
    <t>Brockenhurst Primary 11kV</t>
  </si>
  <si>
    <t>BROG51</t>
  </si>
  <si>
    <t>Brogborough Primary 11kV</t>
  </si>
  <si>
    <t>BROX51</t>
  </si>
  <si>
    <t>Broxbourne Primary 11kV</t>
  </si>
  <si>
    <t>BRUC51</t>
  </si>
  <si>
    <t>Bruce Gv Primary 11kV</t>
  </si>
  <si>
    <t>BUCK51</t>
  </si>
  <si>
    <t>Buckingham Rd Primary 11kV</t>
  </si>
  <si>
    <t>BUNG51</t>
  </si>
  <si>
    <t>Bungay Primary 11kV</t>
  </si>
  <si>
    <t>BURN51</t>
  </si>
  <si>
    <t>Burnham Primary 11kV</t>
  </si>
  <si>
    <t>BTHO51</t>
  </si>
  <si>
    <t>Burnham Thorpe Primary 11kV</t>
  </si>
  <si>
    <t>BURL31</t>
  </si>
  <si>
    <t>Burwell Local Grid 33kV</t>
  </si>
  <si>
    <t>BURW51</t>
  </si>
  <si>
    <t>Burwell Primary 11kV</t>
  </si>
  <si>
    <t>BURG51</t>
  </si>
  <si>
    <t>Bury Grid 11kV</t>
  </si>
  <si>
    <t>BURG31</t>
  </si>
  <si>
    <t>Bury Grid 33kV</t>
  </si>
  <si>
    <t>BCAM51</t>
  </si>
  <si>
    <t>Bury Primary 11kV</t>
  </si>
  <si>
    <t>BUST51</t>
  </si>
  <si>
    <t>Bury St Primary 11kV</t>
  </si>
  <si>
    <t>BUSY51</t>
  </si>
  <si>
    <t>Bushey Mill Grid 11kV</t>
  </si>
  <si>
    <t>BUSY31</t>
  </si>
  <si>
    <t>Bushey Mill Grid 33kV</t>
  </si>
  <si>
    <t>CADD51</t>
  </si>
  <si>
    <t>Caddington Primary 11kV</t>
  </si>
  <si>
    <t>CAIS51</t>
  </si>
  <si>
    <t>Caister Primary 11kV</t>
  </si>
  <si>
    <t>CANV51</t>
  </si>
  <si>
    <t>Canvey Primary 11kV</t>
  </si>
  <si>
    <t>CAPB51</t>
  </si>
  <si>
    <t>Capability Green Primary 11kV</t>
  </si>
  <si>
    <t>CELL31</t>
  </si>
  <si>
    <t>Cell Barnes Grid 33kV</t>
  </si>
  <si>
    <t>CELP51</t>
  </si>
  <si>
    <t>Cell Barnes Primary 11kV</t>
  </si>
  <si>
    <t>CEDM51</t>
  </si>
  <si>
    <t>Central Edmonton Primary 11kV</t>
  </si>
  <si>
    <t>CHAR51</t>
  </si>
  <si>
    <t>Central Harpenden Primary 11kV</t>
  </si>
  <si>
    <t>CPOT51</t>
  </si>
  <si>
    <t>Central Potters Bar Primary 11kV</t>
  </si>
  <si>
    <t>CTOT51</t>
  </si>
  <si>
    <t>Central Tottenham Primary 11kV</t>
  </si>
  <si>
    <t>CWEL51</t>
  </si>
  <si>
    <t>Central Welwyn Primary 11kV</t>
  </si>
  <si>
    <t>CWEM51</t>
  </si>
  <si>
    <t>Central Wembley Primary 11kV</t>
  </si>
  <si>
    <t>CHAL51</t>
  </si>
  <si>
    <t>Chalvedon Primary 11kV</t>
  </si>
  <si>
    <t>CHAN51</t>
  </si>
  <si>
    <t>Chantry Ln Primary 11kV</t>
  </si>
  <si>
    <t>CHAS51</t>
  </si>
  <si>
    <t>Chase Cross Primary 11kV</t>
  </si>
  <si>
    <t>CHAT51</t>
  </si>
  <si>
    <t>Chatteris Primary 11kV</t>
  </si>
  <si>
    <t>CHAU51</t>
  </si>
  <si>
    <t>Chaul End Primary 11kV</t>
  </si>
  <si>
    <t>CHAU52</t>
  </si>
  <si>
    <t>CHED51</t>
  </si>
  <si>
    <t>Cheddington Primary 11kV</t>
  </si>
  <si>
    <t>CHLE31</t>
  </si>
  <si>
    <t>Chelmsford East Grid 33kV</t>
  </si>
  <si>
    <t>CHEL51</t>
  </si>
  <si>
    <t>Chelmsford East Local 11kV</t>
  </si>
  <si>
    <t>CHNG51</t>
  </si>
  <si>
    <t>Chelmsford North Grid 11kV</t>
  </si>
  <si>
    <t>CHEN51</t>
  </si>
  <si>
    <t>Chequers Primary 11kV</t>
  </si>
  <si>
    <t>CHGN51</t>
  </si>
  <si>
    <t>Cherry Grn Primary 11kV</t>
  </si>
  <si>
    <t>CHTR51</t>
  </si>
  <si>
    <t>Cherry Tree Primary 11kV</t>
  </si>
  <si>
    <t>CHIN51</t>
  </si>
  <si>
    <t>Chinnor Primary 11kV</t>
  </si>
  <si>
    <t>CHIS51</t>
  </si>
  <si>
    <t>Chisbon Heath Primary 11kV</t>
  </si>
  <si>
    <t>CHUR51</t>
  </si>
  <si>
    <t>Church End Primary 11kV</t>
  </si>
  <si>
    <t>CLAC51</t>
  </si>
  <si>
    <t>Clacton 11kV</t>
  </si>
  <si>
    <t>CLTN31</t>
  </si>
  <si>
    <t>Clacton Grid 33kV</t>
  </si>
  <si>
    <t>CLAY51</t>
  </si>
  <si>
    <t>Claydon Cement Primary 11kV</t>
  </si>
  <si>
    <t>CLQU31</t>
  </si>
  <si>
    <t>Cliff Quay Grid 33kV</t>
  </si>
  <si>
    <t>COCK51</t>
  </si>
  <si>
    <t>Cockfosters Primary 11kV</t>
  </si>
  <si>
    <t>COGG51</t>
  </si>
  <si>
    <t>Coggeshall Primary 11kV</t>
  </si>
  <si>
    <t>COLC51</t>
  </si>
  <si>
    <t>Colchester Grid 11kV</t>
  </si>
  <si>
    <t>COLC31</t>
  </si>
  <si>
    <t>Colchester Grid 33kV</t>
  </si>
  <si>
    <t>CDBR51</t>
  </si>
  <si>
    <t>Coldharbour Farm 11kV</t>
  </si>
  <si>
    <t>COLI51</t>
  </si>
  <si>
    <t>Colindale Grid 11kV</t>
  </si>
  <si>
    <t>COLI52</t>
  </si>
  <si>
    <t>CORN51</t>
  </si>
  <si>
    <t>Cornard Primary 11kV</t>
  </si>
  <si>
    <t>CORY31</t>
  </si>
  <si>
    <t>Coryton Grid 33kV</t>
  </si>
  <si>
    <t>COTT51</t>
  </si>
  <si>
    <t>Cotton Primary 11kV</t>
  </si>
  <si>
    <t>COXF51</t>
  </si>
  <si>
    <t>Coxford Primary 11kV</t>
  </si>
  <si>
    <t>CRAN51</t>
  </si>
  <si>
    <t>Cranham Primary 11kV</t>
  </si>
  <si>
    <t>CRGN71</t>
  </si>
  <si>
    <t>Cranley Gdns Primary 6.6kV</t>
  </si>
  <si>
    <t>CRIN51</t>
  </si>
  <si>
    <t>Cringleford Primary 11kV</t>
  </si>
  <si>
    <t>CROM51</t>
  </si>
  <si>
    <t>Cromer Primary 11kV</t>
  </si>
  <si>
    <t>CROE71</t>
  </si>
  <si>
    <t>Crouch End Primary 6.6kV</t>
  </si>
  <si>
    <t>CROW31</t>
  </si>
  <si>
    <t>Crowlands Grid 33kV</t>
  </si>
  <si>
    <t>CROY51</t>
  </si>
  <si>
    <t>Croydon Primary 11kV</t>
  </si>
  <si>
    <t>CUFF51</t>
  </si>
  <si>
    <t>Cuffley Primary 11kV</t>
  </si>
  <si>
    <t>DANB51</t>
  </si>
  <si>
    <t>Danbury Primary 11kV</t>
  </si>
  <si>
    <t>DEBE51</t>
  </si>
  <si>
    <t>Debenham Primary 11kV</t>
  </si>
  <si>
    <t>DSSS51</t>
  </si>
  <si>
    <t>Diss Grid 11kV</t>
  </si>
  <si>
    <t>DSSS31</t>
  </si>
  <si>
    <t>Diss Grid 33kV</t>
  </si>
  <si>
    <t>DOCK51</t>
  </si>
  <si>
    <t>Dock Rd Primary 11kV</t>
  </si>
  <si>
    <t>DOVE51</t>
  </si>
  <si>
    <t>Dovercourt Primary 11kV</t>
  </si>
  <si>
    <t>DOWN51</t>
  </si>
  <si>
    <t>Downham Market Primary 11kV</t>
  </si>
  <si>
    <t>DRIN51</t>
  </si>
  <si>
    <t>Drinkstone Primary 11kV</t>
  </si>
  <si>
    <t>DUNM51</t>
  </si>
  <si>
    <t>Dunmow Primary 11kV</t>
  </si>
  <si>
    <t>DUNS51</t>
  </si>
  <si>
    <t>Dunstable Primary 11kV</t>
  </si>
  <si>
    <t>DURH51</t>
  </si>
  <si>
    <t>Durham Rd Primary 11kV</t>
  </si>
  <si>
    <t>EARL31</t>
  </si>
  <si>
    <t>Earlham Grid 33kV</t>
  </si>
  <si>
    <t>EARL51</t>
  </si>
  <si>
    <t>Earlham Grid Local 11kV</t>
  </si>
  <si>
    <t>EARB51</t>
  </si>
  <si>
    <t>Earlham Grid Local B 11kV</t>
  </si>
  <si>
    <t>EARW51</t>
  </si>
  <si>
    <t>Earlham West Primary 11kV</t>
  </si>
  <si>
    <t>EBAR51</t>
  </si>
  <si>
    <t>East Barnet Primary 11kV</t>
  </si>
  <si>
    <t>EASB51</t>
  </si>
  <si>
    <t>East Bay Primary 11kV</t>
  </si>
  <si>
    <t>EDER51</t>
  </si>
  <si>
    <t>East Dereham Primary 11kV</t>
  </si>
  <si>
    <t>EENF51</t>
  </si>
  <si>
    <t>East Enfield Primary 11kV</t>
  </si>
  <si>
    <t>EFNP51</t>
  </si>
  <si>
    <t>East Finchley Primary 11kV</t>
  </si>
  <si>
    <t>EHAR51</t>
  </si>
  <si>
    <t>East Harpenden Primary 11kV</t>
  </si>
  <si>
    <t>EHER51</t>
  </si>
  <si>
    <t>East Hertford Primary 11kV</t>
  </si>
  <si>
    <t>ELET51</t>
  </si>
  <si>
    <t>East Letchworth Primary 11kV</t>
  </si>
  <si>
    <t>ESTE51</t>
  </si>
  <si>
    <t>East Stevenage Primary 11kV</t>
  </si>
  <si>
    <t>EASC51</t>
  </si>
  <si>
    <t>Eastcote Primary 11kV</t>
  </si>
  <si>
    <t>EDIS51</t>
  </si>
  <si>
    <t>Edison Rd Grid 11kV</t>
  </si>
  <si>
    <t>EDIS52</t>
  </si>
  <si>
    <t>EGME51</t>
  </si>
  <si>
    <t>Egmere Primary 11kV</t>
  </si>
  <si>
    <t>ELMP51</t>
  </si>
  <si>
    <t>Elm Park Primary 11kV</t>
  </si>
  <si>
    <t>ELMS51</t>
  </si>
  <si>
    <t>Elmswell Primary 11kV</t>
  </si>
  <si>
    <t>ELEE51</t>
  </si>
  <si>
    <t>Elstree Primary 11kV</t>
  </si>
  <si>
    <t>ELEE52</t>
  </si>
  <si>
    <t>ELYP51</t>
  </si>
  <si>
    <t>Ely Primary 11kV</t>
  </si>
  <si>
    <t>BRMI81</t>
  </si>
  <si>
    <t>EPN 0001</t>
  </si>
  <si>
    <t>BRMI82</t>
  </si>
  <si>
    <t>SUTT31</t>
  </si>
  <si>
    <t>EPN 0002</t>
  </si>
  <si>
    <t>CASF31</t>
  </si>
  <si>
    <t>EPN 0003</t>
  </si>
  <si>
    <t>WASW31</t>
  </si>
  <si>
    <t>EPN 0004</t>
  </si>
  <si>
    <t>SBSF31</t>
  </si>
  <si>
    <t>EPN 0006</t>
  </si>
  <si>
    <t>WLSF31</t>
  </si>
  <si>
    <t>EPN 0007</t>
  </si>
  <si>
    <t>WAWF31</t>
  </si>
  <si>
    <t>EPN 0008</t>
  </si>
  <si>
    <t>BTPR51</t>
  </si>
  <si>
    <t>EPN 0009</t>
  </si>
  <si>
    <t>BRCR81</t>
  </si>
  <si>
    <t>EPN 0010</t>
  </si>
  <si>
    <t>BRCR82</t>
  </si>
  <si>
    <t>KIGO51</t>
  </si>
  <si>
    <t>EPN 0011</t>
  </si>
  <si>
    <t>FBPR51</t>
  </si>
  <si>
    <t>EPN 0012</t>
  </si>
  <si>
    <t>FBPR52</t>
  </si>
  <si>
    <t>FBPR53</t>
  </si>
  <si>
    <t>FSPR51</t>
  </si>
  <si>
    <t>EPN 0013</t>
  </si>
  <si>
    <t>BRSP81</t>
  </si>
  <si>
    <t>EPN 0015</t>
  </si>
  <si>
    <t>BRSP82</t>
  </si>
  <si>
    <t>DRAP31</t>
  </si>
  <si>
    <t>EPN 0016</t>
  </si>
  <si>
    <t>BRMN81</t>
  </si>
  <si>
    <t>EPN 0017</t>
  </si>
  <si>
    <t>BRHY81</t>
  </si>
  <si>
    <t>EPN 0018</t>
  </si>
  <si>
    <t>BRHY82</t>
  </si>
  <si>
    <t>GUNW31</t>
  </si>
  <si>
    <t>EPN 0019</t>
  </si>
  <si>
    <t>SEFW31</t>
  </si>
  <si>
    <t>EPN 0020</t>
  </si>
  <si>
    <t>BRSM81</t>
  </si>
  <si>
    <t>EPN 0021</t>
  </si>
  <si>
    <t>BSBU51</t>
  </si>
  <si>
    <t>EPN 0022</t>
  </si>
  <si>
    <t>LSGE31</t>
  </si>
  <si>
    <t>EPN 0023</t>
  </si>
  <si>
    <t>CDSM31</t>
  </si>
  <si>
    <t>EPN 0024</t>
  </si>
  <si>
    <t>RESF31</t>
  </si>
  <si>
    <t>EPN 0025</t>
  </si>
  <si>
    <t>GLEN31</t>
  </si>
  <si>
    <t>EPN 0026</t>
  </si>
  <si>
    <t>EHFG31</t>
  </si>
  <si>
    <t>EPN 0027</t>
  </si>
  <si>
    <t>GUNS31</t>
  </si>
  <si>
    <t>EPN 0028</t>
  </si>
  <si>
    <t>EESP31</t>
  </si>
  <si>
    <t>EPN 0029</t>
  </si>
  <si>
    <t>THPW31</t>
  </si>
  <si>
    <t>EPN 0030</t>
  </si>
  <si>
    <t>EYEP31</t>
  </si>
  <si>
    <t>EPN 0031</t>
  </si>
  <si>
    <t>TWFA31</t>
  </si>
  <si>
    <t>EPN 0032</t>
  </si>
  <si>
    <t>SHSF31</t>
  </si>
  <si>
    <t>EPN 0033</t>
  </si>
  <si>
    <t>DAIR31</t>
  </si>
  <si>
    <t>EPN 0034</t>
  </si>
  <si>
    <t>BAYF31</t>
  </si>
  <si>
    <t>EPN 0035</t>
  </si>
  <si>
    <t>WALT52</t>
  </si>
  <si>
    <t>EPN 0037</t>
  </si>
  <si>
    <t>BRLB81</t>
  </si>
  <si>
    <t>EPN 0038</t>
  </si>
  <si>
    <t>BRLB82</t>
  </si>
  <si>
    <t>UASF31</t>
  </si>
  <si>
    <t>EPN 0039</t>
  </si>
  <si>
    <t>DOUB31</t>
  </si>
  <si>
    <t>EPN 0040</t>
  </si>
  <si>
    <t>CFGA31</t>
  </si>
  <si>
    <t>EPN 0041</t>
  </si>
  <si>
    <t>BERR71</t>
  </si>
  <si>
    <t>EPN 0043</t>
  </si>
  <si>
    <t>BERR72</t>
  </si>
  <si>
    <t>RAEG31</t>
  </si>
  <si>
    <t>EPN 0044</t>
  </si>
  <si>
    <t>ARAG51</t>
  </si>
  <si>
    <t>EPN 0045</t>
  </si>
  <si>
    <t>BRGP81</t>
  </si>
  <si>
    <t>EPN 0046</t>
  </si>
  <si>
    <t>FINC51</t>
  </si>
  <si>
    <t>EPN 0047</t>
  </si>
  <si>
    <t>GYPS11</t>
  </si>
  <si>
    <t>EPN 0048</t>
  </si>
  <si>
    <t>BRNW81</t>
  </si>
  <si>
    <t>EPN 0049</t>
  </si>
  <si>
    <t>LSEP31</t>
  </si>
  <si>
    <t>EPN 0050</t>
  </si>
  <si>
    <t>LSEP32</t>
  </si>
  <si>
    <t>HAPV31</t>
  </si>
  <si>
    <t>EPN 0051</t>
  </si>
  <si>
    <t>SHER11</t>
  </si>
  <si>
    <t>EPN 0052</t>
  </si>
  <si>
    <t>SHER12</t>
  </si>
  <si>
    <t>EBEC31</t>
  </si>
  <si>
    <t>EPN 0053</t>
  </si>
  <si>
    <t>NORF31</t>
  </si>
  <si>
    <t>EPN 0054</t>
  </si>
  <si>
    <t>WAIR31</t>
  </si>
  <si>
    <t>EPN 0055</t>
  </si>
  <si>
    <t>ELLO31</t>
  </si>
  <si>
    <t>EPN 0056</t>
  </si>
  <si>
    <t>SCSF31</t>
  </si>
  <si>
    <t>EPN 0057</t>
  </si>
  <si>
    <t>NOVA31</t>
  </si>
  <si>
    <t>EPN 0058</t>
  </si>
  <si>
    <t>BRUG81</t>
  </si>
  <si>
    <t>EPN 0059</t>
  </si>
  <si>
    <t>COOP31</t>
  </si>
  <si>
    <t>EPN 0060</t>
  </si>
  <si>
    <t>SPRI31</t>
  </si>
  <si>
    <t>EPN 0061</t>
  </si>
  <si>
    <t>HYDE31</t>
  </si>
  <si>
    <t>EPN 0062</t>
  </si>
  <si>
    <t>WIXO91</t>
  </si>
  <si>
    <t>EPN 0063</t>
  </si>
  <si>
    <t>WIXO92</t>
  </si>
  <si>
    <t>STRA31</t>
  </si>
  <si>
    <t>EPN 0064</t>
  </si>
  <si>
    <t>BRRY81</t>
  </si>
  <si>
    <t>EPN 0065</t>
  </si>
  <si>
    <t>BRRY82</t>
  </si>
  <si>
    <t>BRSC81</t>
  </si>
  <si>
    <t>EPN 0066</t>
  </si>
  <si>
    <t>BRSC82</t>
  </si>
  <si>
    <t>HIFL31</t>
  </si>
  <si>
    <t>EPN 0067</t>
  </si>
  <si>
    <t>FTPR51</t>
  </si>
  <si>
    <t>EPN 0068</t>
  </si>
  <si>
    <t>FTPR52</t>
  </si>
  <si>
    <t>IMPN51</t>
  </si>
  <si>
    <t>EPN 0069</t>
  </si>
  <si>
    <t>IMPS51</t>
  </si>
  <si>
    <t>EPN 0070</t>
  </si>
  <si>
    <t>BRWF31</t>
  </si>
  <si>
    <t>EPN 0071</t>
  </si>
  <si>
    <t>MIDD31</t>
  </si>
  <si>
    <t>EPN 0072</t>
  </si>
  <si>
    <t>AWRE51</t>
  </si>
  <si>
    <t>EPN 0073</t>
  </si>
  <si>
    <t>BRRH81</t>
  </si>
  <si>
    <t>EPN 0074</t>
  </si>
  <si>
    <t>BRRH82</t>
  </si>
  <si>
    <t>WELW81</t>
  </si>
  <si>
    <t>EPN 0075</t>
  </si>
  <si>
    <t>WELW82</t>
  </si>
  <si>
    <t>BLCU52</t>
  </si>
  <si>
    <t>EPN 0076</t>
  </si>
  <si>
    <t>BLCU53</t>
  </si>
  <si>
    <t>MERD51</t>
  </si>
  <si>
    <t>EPN 0077</t>
  </si>
  <si>
    <t>MUN151</t>
  </si>
  <si>
    <t>EPN 0078</t>
  </si>
  <si>
    <t>MUN251</t>
  </si>
  <si>
    <t>EPN 0079</t>
  </si>
  <si>
    <t>VALU71</t>
  </si>
  <si>
    <t>EPN 0081</t>
  </si>
  <si>
    <t>VALU72</t>
  </si>
  <si>
    <t>HATY71</t>
  </si>
  <si>
    <t>EPN 0082</t>
  </si>
  <si>
    <t>SMPS31</t>
  </si>
  <si>
    <t>EPN 0083</t>
  </si>
  <si>
    <t>BROP31</t>
  </si>
  <si>
    <t>EPN 0084</t>
  </si>
  <si>
    <t>BROP32</t>
  </si>
  <si>
    <t>LEEM51</t>
  </si>
  <si>
    <t>EPN 0085</t>
  </si>
  <si>
    <t>PLAP31</t>
  </si>
  <si>
    <t>EPN 0086</t>
  </si>
  <si>
    <t>PTGN31</t>
  </si>
  <si>
    <t>EPN 0088</t>
  </si>
  <si>
    <t>UKPI91</t>
  </si>
  <si>
    <t>EPN 0089</t>
  </si>
  <si>
    <t>UKPI92</t>
  </si>
  <si>
    <t>MUCK31</t>
  </si>
  <si>
    <t>EPN 0090</t>
  </si>
  <si>
    <t>SHEL31</t>
  </si>
  <si>
    <t>EPN 0091</t>
  </si>
  <si>
    <t>LGMI31</t>
  </si>
  <si>
    <t>EPN 0092</t>
  </si>
  <si>
    <t>LGMI32</t>
  </si>
  <si>
    <t>BRBA81</t>
  </si>
  <si>
    <t>EPN 0093</t>
  </si>
  <si>
    <t>BRBA82</t>
  </si>
  <si>
    <t>NUML81</t>
  </si>
  <si>
    <t>EPN 0094</t>
  </si>
  <si>
    <t>NUML82</t>
  </si>
  <si>
    <t>MANR51</t>
  </si>
  <si>
    <t>EPN 0095</t>
  </si>
  <si>
    <t>BRWG81</t>
  </si>
  <si>
    <t>EPN 0096</t>
  </si>
  <si>
    <t>BRFP81</t>
  </si>
  <si>
    <t>EPN 0097</t>
  </si>
  <si>
    <t>DEEP51</t>
  </si>
  <si>
    <t>EPN 0098</t>
  </si>
  <si>
    <t>DEEP52</t>
  </si>
  <si>
    <t>BRBR81</t>
  </si>
  <si>
    <t>EPN 0099</t>
  </si>
  <si>
    <t>PAMP81</t>
  </si>
  <si>
    <t>EPN 0100</t>
  </si>
  <si>
    <t>KLPS11</t>
  </si>
  <si>
    <t>EPN 0101</t>
  </si>
  <si>
    <t>PPST11</t>
  </si>
  <si>
    <t>EPN 0102</t>
  </si>
  <si>
    <t>BRNE81</t>
  </si>
  <si>
    <t>EPN 0103</t>
  </si>
  <si>
    <t>GLAS31</t>
  </si>
  <si>
    <t>EPN 0105</t>
  </si>
  <si>
    <t>REDT31</t>
  </si>
  <si>
    <t>EPN 0106</t>
  </si>
  <si>
    <t>EGAS31</t>
  </si>
  <si>
    <t>EPN 0107</t>
  </si>
  <si>
    <t>LESF31</t>
  </si>
  <si>
    <t>EPN 0108</t>
  </si>
  <si>
    <t>FSFM31</t>
  </si>
  <si>
    <t>EPN 0109</t>
  </si>
  <si>
    <t>NPWF31</t>
  </si>
  <si>
    <t>EPN 0110</t>
  </si>
  <si>
    <t>WISS31</t>
  </si>
  <si>
    <t>EPN 0111</t>
  </si>
  <si>
    <t>MSFS31</t>
  </si>
  <si>
    <t>EPN 0112</t>
  </si>
  <si>
    <t>BRKL81</t>
  </si>
  <si>
    <t>EPN 0113</t>
  </si>
  <si>
    <t>STAG31</t>
  </si>
  <si>
    <t>EPN 0115</t>
  </si>
  <si>
    <t>RANW31</t>
  </si>
  <si>
    <t>EPN 0116</t>
  </si>
  <si>
    <t>TUSF31</t>
  </si>
  <si>
    <t>EPN 0117</t>
  </si>
  <si>
    <t>GLAM31</t>
  </si>
  <si>
    <t>EPN 0118</t>
  </si>
  <si>
    <t>WTMI31</t>
  </si>
  <si>
    <t>EPN 0119</t>
  </si>
  <si>
    <t>COLD31</t>
  </si>
  <si>
    <t>EPN 0120</t>
  </si>
  <si>
    <t>BRSF81</t>
  </si>
  <si>
    <t>EPN 0121</t>
  </si>
  <si>
    <t>BRSF82</t>
  </si>
  <si>
    <t>RAGN31</t>
  </si>
  <si>
    <t>EPN 0122</t>
  </si>
  <si>
    <t>ASHR51</t>
  </si>
  <si>
    <t>EPN 0123</t>
  </si>
  <si>
    <t>DAIL31</t>
  </si>
  <si>
    <t>EPN 0124</t>
  </si>
  <si>
    <t>ICGL91</t>
  </si>
  <si>
    <t>EPN 0125</t>
  </si>
  <si>
    <t>WISC51</t>
  </si>
  <si>
    <t>EPN 0126</t>
  </si>
  <si>
    <t>BIGL31</t>
  </si>
  <si>
    <t>EPN 0127</t>
  </si>
  <si>
    <t>PAHA31</t>
  </si>
  <si>
    <t>EPN 0128</t>
  </si>
  <si>
    <t>FWSF31</t>
  </si>
  <si>
    <t>EPN 0129</t>
  </si>
  <si>
    <t>BLUE31</t>
  </si>
  <si>
    <t>EPN 0130</t>
  </si>
  <si>
    <t>REDW31</t>
  </si>
  <si>
    <t>EPN 0131</t>
  </si>
  <si>
    <t>QURF31</t>
  </si>
  <si>
    <t>EPN 0132</t>
  </si>
  <si>
    <t>WISB31</t>
  </si>
  <si>
    <t>EPN 0133</t>
  </si>
  <si>
    <t>BHSF31</t>
  </si>
  <si>
    <t>EPN 0134</t>
  </si>
  <si>
    <t>BASB31</t>
  </si>
  <si>
    <t>EPN 0135</t>
  </si>
  <si>
    <t>WOOL31</t>
  </si>
  <si>
    <t>EPN 0136</t>
  </si>
  <si>
    <t>HOBS31</t>
  </si>
  <si>
    <t>EPN 0137</t>
  </si>
  <si>
    <t>FESF31</t>
  </si>
  <si>
    <t>EPN 0138</t>
  </si>
  <si>
    <t>GESF31</t>
  </si>
  <si>
    <t>EPN 0139</t>
  </si>
  <si>
    <t>BOAR31</t>
  </si>
  <si>
    <t>EPN 0140</t>
  </si>
  <si>
    <t>BLPV31</t>
  </si>
  <si>
    <t>EPN 0141</t>
  </si>
  <si>
    <t>JALW31</t>
  </si>
  <si>
    <t>EPN 0142</t>
  </si>
  <si>
    <t>LASF31</t>
  </si>
  <si>
    <t>EPN 0143</t>
  </si>
  <si>
    <t>LGSF31</t>
  </si>
  <si>
    <t>EPN 0144</t>
  </si>
  <si>
    <t>OSYT31</t>
  </si>
  <si>
    <t>EPN 0145</t>
  </si>
  <si>
    <t>BXSF31</t>
  </si>
  <si>
    <t>EPN 0146</t>
  </si>
  <si>
    <t>HISF31</t>
  </si>
  <si>
    <t>EPN 0147</t>
  </si>
  <si>
    <t>WHSF31</t>
  </si>
  <si>
    <t>EPN 0148</t>
  </si>
  <si>
    <t>AVEN31</t>
  </si>
  <si>
    <t>EPN 0149</t>
  </si>
  <si>
    <t>WSFS31</t>
  </si>
  <si>
    <t>EPN 0150</t>
  </si>
  <si>
    <t>CRSF31</t>
  </si>
  <si>
    <t>EPN 0151</t>
  </si>
  <si>
    <t>OAIR31</t>
  </si>
  <si>
    <t>EPN 0152</t>
  </si>
  <si>
    <t>SCOW31</t>
  </si>
  <si>
    <t>EPN 0153</t>
  </si>
  <si>
    <t>KEFA31</t>
  </si>
  <si>
    <t>EPN 0154</t>
  </si>
  <si>
    <t>WERA31</t>
  </si>
  <si>
    <t>EPN 0155</t>
  </si>
  <si>
    <t>ACSF31</t>
  </si>
  <si>
    <t>EPN 0156</t>
  </si>
  <si>
    <t>FOSF31</t>
  </si>
  <si>
    <t>EPN 0157</t>
  </si>
  <si>
    <t>MFES31</t>
  </si>
  <si>
    <t>EPN 0158</t>
  </si>
  <si>
    <t>GWSF31</t>
  </si>
  <si>
    <t>EPN 0159</t>
  </si>
  <si>
    <t>RAWF31</t>
  </si>
  <si>
    <t>EPN 0160</t>
  </si>
  <si>
    <t>RAFC31</t>
  </si>
  <si>
    <t>EPN 0161</t>
  </si>
  <si>
    <t>BUHS31</t>
  </si>
  <si>
    <t>EPN 0162</t>
  </si>
  <si>
    <t>LISG31</t>
  </si>
  <si>
    <t>EPN 0163</t>
  </si>
  <si>
    <t>AISF31</t>
  </si>
  <si>
    <t>EPN 0164</t>
  </si>
  <si>
    <t>EXSF31</t>
  </si>
  <si>
    <t>EPN 0165</t>
  </si>
  <si>
    <t>UHWF31</t>
  </si>
  <si>
    <t>EPN 0166</t>
  </si>
  <si>
    <t>GTFR31</t>
  </si>
  <si>
    <t>EPN 0167</t>
  </si>
  <si>
    <t>HASF31</t>
  </si>
  <si>
    <t>EPN 0168</t>
  </si>
  <si>
    <t>GSBF31</t>
  </si>
  <si>
    <t>EPN 0169</t>
  </si>
  <si>
    <t>BNFS31</t>
  </si>
  <si>
    <t>EPN 0170</t>
  </si>
  <si>
    <t>MFSP31</t>
  </si>
  <si>
    <t>EPN 0171</t>
  </si>
  <si>
    <t>TLSF31</t>
  </si>
  <si>
    <t>EPN 0172</t>
  </si>
  <si>
    <t>PLSF31</t>
  </si>
  <si>
    <t>EPN 0173</t>
  </si>
  <si>
    <t>STHS31</t>
  </si>
  <si>
    <t>EPN 0174</t>
  </si>
  <si>
    <t>RYSF31</t>
  </si>
  <si>
    <t>EPN 0175</t>
  </si>
  <si>
    <t>CHUS31</t>
  </si>
  <si>
    <t>EPN 0176</t>
  </si>
  <si>
    <t>CHWF31</t>
  </si>
  <si>
    <t>EPN 0177</t>
  </si>
  <si>
    <t>BRDG31</t>
  </si>
  <si>
    <t>EPN 0178</t>
  </si>
  <si>
    <t>GFWS31</t>
  </si>
  <si>
    <t>EPN 0179</t>
  </si>
  <si>
    <t>ASPA31</t>
  </si>
  <si>
    <t>EPN 0180</t>
  </si>
  <si>
    <t>ASPB31</t>
  </si>
  <si>
    <t>EPN 0181</t>
  </si>
  <si>
    <t>WRDC31</t>
  </si>
  <si>
    <t>EPN 0182</t>
  </si>
  <si>
    <t>LEPK31</t>
  </si>
  <si>
    <t>EPN 0183</t>
  </si>
  <si>
    <t>BUNH31</t>
  </si>
  <si>
    <t>EPN 0184</t>
  </si>
  <si>
    <t>CMNG31</t>
  </si>
  <si>
    <t>EPN 0185</t>
  </si>
  <si>
    <t>OULT31</t>
  </si>
  <si>
    <t>EPN 0186</t>
  </si>
  <si>
    <t>ROOK31</t>
  </si>
  <si>
    <t>EPN 0187</t>
  </si>
  <si>
    <t>TROW31</t>
  </si>
  <si>
    <t>EPN 0188</t>
  </si>
  <si>
    <t>OWSF31</t>
  </si>
  <si>
    <t>EPN 0189</t>
  </si>
  <si>
    <t>VINE31</t>
  </si>
  <si>
    <t>EPN 0190</t>
  </si>
  <si>
    <t>ROSE31</t>
  </si>
  <si>
    <t>EPN 0191</t>
  </si>
  <si>
    <t>CRST31</t>
  </si>
  <si>
    <t>EPN 0192</t>
  </si>
  <si>
    <t>SCMO31</t>
  </si>
  <si>
    <t>EPN 0193</t>
  </si>
  <si>
    <t>ARDL31</t>
  </si>
  <si>
    <t>EPN 0194</t>
  </si>
  <si>
    <t>TOGM31</t>
  </si>
  <si>
    <t>EPN 0195</t>
  </si>
  <si>
    <t>DRMD31</t>
  </si>
  <si>
    <t>EPN 0196</t>
  </si>
  <si>
    <t>HNSM31</t>
  </si>
  <si>
    <t>EPN 0197</t>
  </si>
  <si>
    <t>BRYF31</t>
  </si>
  <si>
    <t>EPN 0198</t>
  </si>
  <si>
    <t>RMSY31</t>
  </si>
  <si>
    <t>EPN 0199</t>
  </si>
  <si>
    <t>SCRS31</t>
  </si>
  <si>
    <t>EPN 0200</t>
  </si>
  <si>
    <t>MLFD31</t>
  </si>
  <si>
    <t>EPN 0201</t>
  </si>
  <si>
    <t>ADPT31</t>
  </si>
  <si>
    <t>EPN 0203</t>
  </si>
  <si>
    <t>HRMT31</t>
  </si>
  <si>
    <t>EPN 0204</t>
  </si>
  <si>
    <t>NEAB81</t>
  </si>
  <si>
    <t>EPN 0205</t>
  </si>
  <si>
    <t>TIGP11</t>
  </si>
  <si>
    <t>EPN 0206</t>
  </si>
  <si>
    <t>SNBM31</t>
  </si>
  <si>
    <t>EPN 0207</t>
  </si>
  <si>
    <t>HFAG31</t>
  </si>
  <si>
    <t>EPN 0208</t>
  </si>
  <si>
    <t>TUCO31</t>
  </si>
  <si>
    <t>EPN 0209</t>
  </si>
  <si>
    <t>GPSF31</t>
  </si>
  <si>
    <t>EPN 0210</t>
  </si>
  <si>
    <t>HOTP31</t>
  </si>
  <si>
    <t>EPN 0211</t>
  </si>
  <si>
    <t>KTSF31</t>
  </si>
  <si>
    <t>EPN 0212</t>
  </si>
  <si>
    <t>HGSF31</t>
  </si>
  <si>
    <t>EPN 0213</t>
  </si>
  <si>
    <t>ELEC51</t>
  </si>
  <si>
    <t>EPN 0214</t>
  </si>
  <si>
    <t>ESTW31</t>
  </si>
  <si>
    <t>EPN 0215</t>
  </si>
  <si>
    <t>STSF31</t>
  </si>
  <si>
    <t>EPN 0216</t>
  </si>
  <si>
    <t>CGCS31</t>
  </si>
  <si>
    <t>EPN 0217</t>
  </si>
  <si>
    <t>MLFM31</t>
  </si>
  <si>
    <t>EPN 0218</t>
  </si>
  <si>
    <t>TRSF31</t>
  </si>
  <si>
    <t>EPN 0219</t>
  </si>
  <si>
    <t>GISF31</t>
  </si>
  <si>
    <t>EPN 0220</t>
  </si>
  <si>
    <t>MOTE31</t>
  </si>
  <si>
    <t>EPN 0221</t>
  </si>
  <si>
    <t>SRSF31</t>
  </si>
  <si>
    <t>EPN 0222</t>
  </si>
  <si>
    <t>DORT31</t>
  </si>
  <si>
    <t>EPN 0223</t>
  </si>
  <si>
    <t>CLHF31</t>
  </si>
  <si>
    <t>EPN 0224</t>
  </si>
  <si>
    <t>RAMP51</t>
  </si>
  <si>
    <t>EPN 0225</t>
  </si>
  <si>
    <t>ERNR11</t>
  </si>
  <si>
    <t>EPN 0226</t>
  </si>
  <si>
    <t>PGBS11</t>
  </si>
  <si>
    <t>EPN 0227</t>
  </si>
  <si>
    <t>CLQG11</t>
  </si>
  <si>
    <t>EPN 0228</t>
  </si>
  <si>
    <t>CFBS31</t>
  </si>
  <si>
    <t>EPN 0229</t>
  </si>
  <si>
    <t>NEBP31</t>
  </si>
  <si>
    <t>EPN 0230</t>
  </si>
  <si>
    <t>SAIR51</t>
  </si>
  <si>
    <t>EPN 0231</t>
  </si>
  <si>
    <t>SENW31</t>
  </si>
  <si>
    <t>EPN 0232</t>
  </si>
  <si>
    <t>SENW32</t>
  </si>
  <si>
    <t>LORP51</t>
  </si>
  <si>
    <t>EPN 0236</t>
  </si>
  <si>
    <t>BUSP51</t>
  </si>
  <si>
    <t>EPN 0237</t>
  </si>
  <si>
    <t>MABR71</t>
  </si>
  <si>
    <t>EPN 0238</t>
  </si>
  <si>
    <t>MABR72</t>
  </si>
  <si>
    <t>MAPG31</t>
  </si>
  <si>
    <t>EPN 0239</t>
  </si>
  <si>
    <t>CBWF31</t>
  </si>
  <si>
    <t>EPN 0240</t>
  </si>
  <si>
    <t>CAVG31</t>
  </si>
  <si>
    <t>EPN 0241</t>
  </si>
  <si>
    <t>GRGC91</t>
  </si>
  <si>
    <t>EPN 0242</t>
  </si>
  <si>
    <t>LSAS11</t>
  </si>
  <si>
    <t>EPN 0243</t>
  </si>
  <si>
    <t>HUBS31</t>
  </si>
  <si>
    <t>EPN 0244</t>
  </si>
  <si>
    <t>BUMP31</t>
  </si>
  <si>
    <t>EPN 0245</t>
  </si>
  <si>
    <t>ARDR31</t>
  </si>
  <si>
    <t>EPN 0246</t>
  </si>
  <si>
    <t>RAIH51</t>
  </si>
  <si>
    <t>EPN 0248</t>
  </si>
  <si>
    <t>RAIH52</t>
  </si>
  <si>
    <t>GOSF31</t>
  </si>
  <si>
    <t>EPN 0251</t>
  </si>
  <si>
    <t>PFGH31</t>
  </si>
  <si>
    <t>EPN 0252</t>
  </si>
  <si>
    <t>CPGH31</t>
  </si>
  <si>
    <t>EPN 0253</t>
  </si>
  <si>
    <t>RPGC11</t>
  </si>
  <si>
    <t>EPN 0254</t>
  </si>
  <si>
    <t>BEVF31</t>
  </si>
  <si>
    <t>EPN 0255</t>
  </si>
  <si>
    <t>WMBS11</t>
  </si>
  <si>
    <t>EPN 0256</t>
  </si>
  <si>
    <t>GRHG31</t>
  </si>
  <si>
    <t>EPN 0257</t>
  </si>
  <si>
    <t>LWBG31</t>
  </si>
  <si>
    <t>EPN 0258</t>
  </si>
  <si>
    <t>LKGF31</t>
  </si>
  <si>
    <t>EPN 0259</t>
  </si>
  <si>
    <t>TSFM31</t>
  </si>
  <si>
    <t>EPN 0260</t>
  </si>
  <si>
    <t>CFCG31</t>
  </si>
  <si>
    <t>EPN 0261</t>
  </si>
  <si>
    <t>HSWR51</t>
  </si>
  <si>
    <t>EPN 0262</t>
  </si>
  <si>
    <t>WEID11</t>
  </si>
  <si>
    <t>EPN 0263</t>
  </si>
  <si>
    <t>ATRP51</t>
  </si>
  <si>
    <t>EPN 0264</t>
  </si>
  <si>
    <t>CDGL51</t>
  </si>
  <si>
    <t>EPN 0267</t>
  </si>
  <si>
    <t>BFBE11</t>
  </si>
  <si>
    <t>EPN 0268</t>
  </si>
  <si>
    <t>DOLL11</t>
  </si>
  <si>
    <t>EPN 0269</t>
  </si>
  <si>
    <t>ISFM31</t>
  </si>
  <si>
    <t>EPN 0270</t>
  </si>
  <si>
    <t>TOLL31</t>
  </si>
  <si>
    <t>EPN 0271</t>
  </si>
  <si>
    <t>CHAP31</t>
  </si>
  <si>
    <t>EPN 0272</t>
  </si>
  <si>
    <t>TOMW31</t>
  </si>
  <si>
    <t>EPN 0273</t>
  </si>
  <si>
    <t>WIFG31</t>
  </si>
  <si>
    <t>EPN 0274</t>
  </si>
  <si>
    <t>WSFM31</t>
  </si>
  <si>
    <t>EPN 0275</t>
  </si>
  <si>
    <t>TESF31</t>
  </si>
  <si>
    <t>EPN 0276</t>
  </si>
  <si>
    <t>RCTB11</t>
  </si>
  <si>
    <t>EPN 0277</t>
  </si>
  <si>
    <t>GCTB11</t>
  </si>
  <si>
    <t>EPN 0278</t>
  </si>
  <si>
    <t>WASH31</t>
  </si>
  <si>
    <t>EPN 0279</t>
  </si>
  <si>
    <t>DCPP11</t>
  </si>
  <si>
    <t>EPN 0281</t>
  </si>
  <si>
    <t>DCPP12</t>
  </si>
  <si>
    <t>TRBE11</t>
  </si>
  <si>
    <t>EPN 0283</t>
  </si>
  <si>
    <t>ILBE11</t>
  </si>
  <si>
    <t>EPN 0284</t>
  </si>
  <si>
    <t>OUSF91</t>
  </si>
  <si>
    <t>EPN 0285</t>
  </si>
  <si>
    <t>OCSO11</t>
  </si>
  <si>
    <t>EPN 0286</t>
  </si>
  <si>
    <t>SSCS32</t>
  </si>
  <si>
    <t>EPN 0287</t>
  </si>
  <si>
    <t>HBSE11</t>
  </si>
  <si>
    <t>EPN 0288</t>
  </si>
  <si>
    <t>PENT31</t>
  </si>
  <si>
    <t>EPN 0289</t>
  </si>
  <si>
    <t>WHIR11</t>
  </si>
  <si>
    <t>EPN 0292</t>
  </si>
  <si>
    <t>CROS31</t>
  </si>
  <si>
    <t>EPN 0293</t>
  </si>
  <si>
    <t>LINK31</t>
  </si>
  <si>
    <t>EPN 0294</t>
  </si>
  <si>
    <t>PBSF31</t>
  </si>
  <si>
    <t>EPN 0295</t>
  </si>
  <si>
    <t>MHBE11</t>
  </si>
  <si>
    <t>EPN 0296</t>
  </si>
  <si>
    <t>EPPG31</t>
  </si>
  <si>
    <t>Epping Grid 33kV</t>
  </si>
  <si>
    <t>EXCH51</t>
  </si>
  <si>
    <t>Exchange St Primary 11kV</t>
  </si>
  <si>
    <t>EXCH52</t>
  </si>
  <si>
    <t>EXNI51</t>
  </si>
  <si>
    <t>Exning Primary 11kV</t>
  </si>
  <si>
    <t>EYPR51</t>
  </si>
  <si>
    <t>Eye Primary 11kV</t>
  </si>
  <si>
    <t>FAGB51</t>
  </si>
  <si>
    <t>Fagbury Rd Primary 11kV</t>
  </si>
  <si>
    <t>FAIR51</t>
  </si>
  <si>
    <t>Fairstead Primary 11kV</t>
  </si>
  <si>
    <t>FAKE51</t>
  </si>
  <si>
    <t>Fakenham Primary 11kV</t>
  </si>
  <si>
    <t>FARC51</t>
  </si>
  <si>
    <t>Farcet Primary 11kV</t>
  </si>
  <si>
    <t>FELT51</t>
  </si>
  <si>
    <t>Feltwell Primary 11kV</t>
  </si>
  <si>
    <t>FING31</t>
  </si>
  <si>
    <t>Finchley Grid 33kV</t>
  </si>
  <si>
    <t>FLEE31</t>
  </si>
  <si>
    <t>Fleethall Grid 33kV</t>
  </si>
  <si>
    <t>FLEP51</t>
  </si>
  <si>
    <t>Fleethall Local Primary 11kV</t>
  </si>
  <si>
    <t>FORD51</t>
  </si>
  <si>
    <t>Fords Dunton Primary 11kV</t>
  </si>
  <si>
    <t>FORE51</t>
  </si>
  <si>
    <t>Fore Hamlet Primary 11kV</t>
  </si>
  <si>
    <t>FORN51</t>
  </si>
  <si>
    <t>Fornham Primary 11kV</t>
  </si>
  <si>
    <t>FOXY51</t>
  </si>
  <si>
    <t>Foxash Primary 11kV</t>
  </si>
  <si>
    <t>FRAM51</t>
  </si>
  <si>
    <t>Framlingham Primary 11kV</t>
  </si>
  <si>
    <t>FRIN51</t>
  </si>
  <si>
    <t>Frinton Primary 11kV</t>
  </si>
  <si>
    <t>FROG51</t>
  </si>
  <si>
    <t>Frogmore Primary 11kV</t>
  </si>
  <si>
    <t>FUNL51</t>
  </si>
  <si>
    <t>Fulbourn 11kV</t>
  </si>
  <si>
    <t>FUNT51</t>
  </si>
  <si>
    <t>Funthams Ln Primary 11kV</t>
  </si>
  <si>
    <t>GARD51</t>
  </si>
  <si>
    <t>Gardiners Ln Primary 11kV</t>
  </si>
  <si>
    <t>GAYW51</t>
  </si>
  <si>
    <t>Gaywood Bridge Primary 11kV</t>
  </si>
  <si>
    <t>GEOR51</t>
  </si>
  <si>
    <t>George Hill Primary 11kV</t>
  </si>
  <si>
    <t>GLAX51</t>
  </si>
  <si>
    <t>Glaxo Primary 11kV</t>
  </si>
  <si>
    <t>GLEM51</t>
  </si>
  <si>
    <t>Glemsford Primary 11kV</t>
  </si>
  <si>
    <t>GODM51</t>
  </si>
  <si>
    <t>Godmanchester Primary 11kV</t>
  </si>
  <si>
    <t>GOLD51</t>
  </si>
  <si>
    <t>Golders Grn Primary 11kV</t>
  </si>
  <si>
    <t>GOOS51</t>
  </si>
  <si>
    <t>Gooseberry Grn Primary 11kV</t>
  </si>
  <si>
    <t>GORL31</t>
  </si>
  <si>
    <t>Gorleston Grid 33kV</t>
  </si>
  <si>
    <t>GRAY51</t>
  </si>
  <si>
    <t>Grays Primary 11kV</t>
  </si>
  <si>
    <t>GTWI51</t>
  </si>
  <si>
    <t>Great Witchingham Primary 11kV</t>
  </si>
  <si>
    <t>GREE51</t>
  </si>
  <si>
    <t>Greenhill Primary 11kV</t>
  </si>
  <si>
    <t>GROT51</t>
  </si>
  <si>
    <t>Groton Primary 11kV</t>
  </si>
  <si>
    <t>GROV51</t>
  </si>
  <si>
    <t>Grove Mill Primary 11kV</t>
  </si>
  <si>
    <t>GTMI51</t>
  </si>
  <si>
    <t>Gt Missenden Primary 11kV</t>
  </si>
  <si>
    <t>GYAR51</t>
  </si>
  <si>
    <t>GT Yarmouth Grid 11kV</t>
  </si>
  <si>
    <t>GYAR31</t>
  </si>
  <si>
    <t>GT Yarmouth Grid 33kV</t>
  </si>
  <si>
    <t>GUSF51</t>
  </si>
  <si>
    <t>Gusford Hall Primary 11kV</t>
  </si>
  <si>
    <t>GUYH51</t>
  </si>
  <si>
    <t>Guyhirn Primary 11kV</t>
  </si>
  <si>
    <t>HACH51</t>
  </si>
  <si>
    <t>Hacheston Primary 11kV</t>
  </si>
  <si>
    <t>HADP51</t>
  </si>
  <si>
    <t>Hadleigh Primary 11kV</t>
  </si>
  <si>
    <t>HAES51</t>
  </si>
  <si>
    <t>Hadleigh Primary Essex 11kV</t>
  </si>
  <si>
    <t>HAIN51</t>
  </si>
  <si>
    <t>Hainault Av Primary 11kV</t>
  </si>
  <si>
    <t>HALE31</t>
  </si>
  <si>
    <t>Halesworth Grid 33kV</t>
  </si>
  <si>
    <t>HLPR51</t>
  </si>
  <si>
    <t>Halesworth Primary 11kV</t>
  </si>
  <si>
    <t>HALS51</t>
  </si>
  <si>
    <t>Halstead Primary 11kV</t>
  </si>
  <si>
    <t>HANG51</t>
  </si>
  <si>
    <t>Hanger Lea Primary 11kV</t>
  </si>
  <si>
    <t>HAPT51</t>
  </si>
  <si>
    <t>Hapton Primary 11kV</t>
  </si>
  <si>
    <t>HARD51</t>
  </si>
  <si>
    <t>Hardingham Primary 11kV</t>
  </si>
  <si>
    <t>HWIC51</t>
  </si>
  <si>
    <t>Hardwick Rd Primary 11kV</t>
  </si>
  <si>
    <t>HARL51</t>
  </si>
  <si>
    <t>Harleston Primary 11kV</t>
  </si>
  <si>
    <t>HARW51</t>
  </si>
  <si>
    <t>Harlow West Grid 11kV</t>
  </si>
  <si>
    <t>HARW52</t>
  </si>
  <si>
    <t>HARW31</t>
  </si>
  <si>
    <t>Harlow West Grid 33kV</t>
  </si>
  <si>
    <t>HAWO51</t>
  </si>
  <si>
    <t>Harold Wood Primary 11kV</t>
  </si>
  <si>
    <t>HARN51</t>
  </si>
  <si>
    <t>Harrow North Grid 11kV</t>
  </si>
  <si>
    <t>HARN52</t>
  </si>
  <si>
    <t>HARN31</t>
  </si>
  <si>
    <t>Harrow North Grid 33kV</t>
  </si>
  <si>
    <t>HARR51</t>
  </si>
  <si>
    <t>Harrowden Primary 11kV</t>
  </si>
  <si>
    <t>HART51</t>
  </si>
  <si>
    <t>Hartspring Primary 11kV</t>
  </si>
  <si>
    <t>HATC31</t>
  </si>
  <si>
    <t>Hatch End Grid 33kV</t>
  </si>
  <si>
    <t>HATC51</t>
  </si>
  <si>
    <t>Hatch End Primary 11kV</t>
  </si>
  <si>
    <t>HATF31</t>
  </si>
  <si>
    <t>Hatfield Grid 33kV</t>
  </si>
  <si>
    <t>HATP51</t>
  </si>
  <si>
    <t>Hatfield Primary 11kV</t>
  </si>
  <si>
    <t>HAVE51</t>
  </si>
  <si>
    <t>Haverhill Primary 11kV</t>
  </si>
  <si>
    <t>HEDH51</t>
  </si>
  <si>
    <t>Hedley Av Hss 11kV</t>
  </si>
  <si>
    <t>HEMB51</t>
  </si>
  <si>
    <t>Hemblington Primary 11kV</t>
  </si>
  <si>
    <t>HEME51</t>
  </si>
  <si>
    <t>Hemel East Primary 11kV</t>
  </si>
  <si>
    <t>HEMN51</t>
  </si>
  <si>
    <t>Hemel North Primary 11kV</t>
  </si>
  <si>
    <t>HEMP31</t>
  </si>
  <si>
    <t>Hempton Grid 33kV</t>
  </si>
  <si>
    <t>HEND31</t>
  </si>
  <si>
    <t>Hendon Grid 33kV</t>
  </si>
  <si>
    <t>HENW51</t>
  </si>
  <si>
    <t>Hendon Way Primary 11kV</t>
  </si>
  <si>
    <t>HENS51</t>
  </si>
  <si>
    <t>Henstead Primary 11kV</t>
  </si>
  <si>
    <t>HIGH51</t>
  </si>
  <si>
    <t>High St Primary 11kV</t>
  </si>
  <si>
    <t>HFLD51</t>
  </si>
  <si>
    <t>Highfield Primary 11kV</t>
  </si>
  <si>
    <t>HILT51</t>
  </si>
  <si>
    <t>Hilton Primary 11kV</t>
  </si>
  <si>
    <t>HSTN51</t>
  </si>
  <si>
    <t>Histon Primary 11kV</t>
  </si>
  <si>
    <t>HITC51</t>
  </si>
  <si>
    <t>Hitcham Primary 11kV</t>
  </si>
  <si>
    <t>HODD51</t>
  </si>
  <si>
    <t>Hoddesdon Primary 11kV</t>
  </si>
  <si>
    <t>HOLY51</t>
  </si>
  <si>
    <t>Holywell Grid 11kV</t>
  </si>
  <si>
    <t>HOLY52</t>
  </si>
  <si>
    <t>HOLY31</t>
  </si>
  <si>
    <t>Holywell Grid 33kV</t>
  </si>
  <si>
    <t>HONN51</t>
  </si>
  <si>
    <t>Honington Primary 11kV</t>
  </si>
  <si>
    <t>HONN52</t>
  </si>
  <si>
    <t>HORN31</t>
  </si>
  <si>
    <t>Hornchurch Grid 33kV</t>
  </si>
  <si>
    <t>HOLO51</t>
  </si>
  <si>
    <t>Hornchurch Local Primary 11kV</t>
  </si>
  <si>
    <t>HOLO52</t>
  </si>
  <si>
    <t>HOGD51</t>
  </si>
  <si>
    <t>Hornsey Grid 11kV</t>
  </si>
  <si>
    <t>HOGD52</t>
  </si>
  <si>
    <t>HORS51</t>
  </si>
  <si>
    <t>Horsford Primary 11kV</t>
  </si>
  <si>
    <t>HOUG31</t>
  </si>
  <si>
    <t>Houghton Regis Grid 33kV</t>
  </si>
  <si>
    <t>HORE51</t>
  </si>
  <si>
    <t>Houghton Regis Primary 11kV</t>
  </si>
  <si>
    <t>HUNS51</t>
  </si>
  <si>
    <t>Hunstanton Primary 11kV</t>
  </si>
  <si>
    <t>HUNT51</t>
  </si>
  <si>
    <t>Huntingdon Grid 11kV</t>
  </si>
  <si>
    <t>HUNT31</t>
  </si>
  <si>
    <t>Huntingdon Grid 33kV</t>
  </si>
  <si>
    <t>HUTT51</t>
  </si>
  <si>
    <t>Hutton Primary 11kV</t>
  </si>
  <si>
    <t>ICKL51</t>
  </si>
  <si>
    <t>Icklingham Primary 11kV</t>
  </si>
  <si>
    <t>ILMP51</t>
  </si>
  <si>
    <t>Ilmer Primary 11kV</t>
  </si>
  <si>
    <t>INDU51</t>
  </si>
  <si>
    <t>Industrial Primary 11kV</t>
  </si>
  <si>
    <t>INGA51</t>
  </si>
  <si>
    <t>Ingatestone Primary 11kV</t>
  </si>
  <si>
    <t>IPSW51</t>
  </si>
  <si>
    <t>Ipswich Grid 11kV</t>
  </si>
  <si>
    <t>IPSW31</t>
  </si>
  <si>
    <t>Ipswich Grid 33kV</t>
  </si>
  <si>
    <t>KEMP51</t>
  </si>
  <si>
    <t>Kempstone Primary 11kV</t>
  </si>
  <si>
    <t>KENN51</t>
  </si>
  <si>
    <t>Kennett Primary 11kV</t>
  </si>
  <si>
    <t>KHAL51</t>
  </si>
  <si>
    <t>Kenninghall Primary 11kV</t>
  </si>
  <si>
    <t>KENS51</t>
  </si>
  <si>
    <t>Kensworth Primary 11kV</t>
  </si>
  <si>
    <t>KENT51</t>
  </si>
  <si>
    <t>Kenton Primary 11kV</t>
  </si>
  <si>
    <t>KIMB51</t>
  </si>
  <si>
    <t>Kimbolton Primary 11kV</t>
  </si>
  <si>
    <t>KBEL51</t>
  </si>
  <si>
    <t>Kimms Belt Primary 11kV</t>
  </si>
  <si>
    <t>KLAN51</t>
  </si>
  <si>
    <t>Kings Langley Primary 11kV</t>
  </si>
  <si>
    <t>KING31</t>
  </si>
  <si>
    <t>Kings Lynn Grid  33kV</t>
  </si>
  <si>
    <t>KLSO31</t>
  </si>
  <si>
    <t>Kings Lynn South Grid 33kV</t>
  </si>
  <si>
    <t>KBRY51</t>
  </si>
  <si>
    <t>Kingsbury Primary 11kV</t>
  </si>
  <si>
    <t>KWOD51</t>
  </si>
  <si>
    <t>Kingswood Primary 11kV</t>
  </si>
  <si>
    <t>KNAP51</t>
  </si>
  <si>
    <t>Knapton Primary 11kV</t>
  </si>
  <si>
    <t>KNEB51</t>
  </si>
  <si>
    <t>Knebworth Primary 11kV</t>
  </si>
  <si>
    <t>LADY51</t>
  </si>
  <si>
    <t>Ladysmith Rd Primary 11kV</t>
  </si>
  <si>
    <t>LAKE51</t>
  </si>
  <si>
    <t>Lake &amp; Elliot Primary 11kV</t>
  </si>
  <si>
    <t>LAKG51</t>
  </si>
  <si>
    <t>Lakenheath Gatehouse Primary 11kV</t>
  </si>
  <si>
    <t>LHTH51</t>
  </si>
  <si>
    <t>Lakenheath Primary 11kV</t>
  </si>
  <si>
    <t>LSDE51</t>
  </si>
  <si>
    <t>Lakeside Primary 11kV</t>
  </si>
  <si>
    <t>LAND51</t>
  </si>
  <si>
    <t>Landbeach Primary 11kV</t>
  </si>
  <si>
    <t>LAGD51</t>
  </si>
  <si>
    <t>Langdon Primary 11kV</t>
  </si>
  <si>
    <t>LANG51</t>
  </si>
  <si>
    <t>Langham Primary 11kV</t>
  </si>
  <si>
    <t>LAVE51</t>
  </si>
  <si>
    <t>Langley Av Primary 11kV</t>
  </si>
  <si>
    <t>LAWG31</t>
  </si>
  <si>
    <t>Lawford Grid 33kV</t>
  </si>
  <si>
    <t>LAXF51</t>
  </si>
  <si>
    <t>Laxfield Primary 11kV</t>
  </si>
  <si>
    <t>LEAV51</t>
  </si>
  <si>
    <t>Leavesden Studios Primary 11kV</t>
  </si>
  <si>
    <t>LEIC31</t>
  </si>
  <si>
    <t>Leicester Rd Grid 33kV</t>
  </si>
  <si>
    <t>LEIG51</t>
  </si>
  <si>
    <t>Leigh Primary 11kV</t>
  </si>
  <si>
    <t>LBUZ51</t>
  </si>
  <si>
    <t>Leighton Buzzard Primary 11kV</t>
  </si>
  <si>
    <t>LEIS51</t>
  </si>
  <si>
    <t>Leiston Primary 11kV</t>
  </si>
  <si>
    <t>LFAC51</t>
  </si>
  <si>
    <t>Letchworth Factory 11kV</t>
  </si>
  <si>
    <t>LETC31</t>
  </si>
  <si>
    <t>Letchworth Grid 33kV</t>
  </si>
  <si>
    <t>LEVE51</t>
  </si>
  <si>
    <t>Leverington Primary 11kV</t>
  </si>
  <si>
    <t>LEWS51</t>
  </si>
  <si>
    <t>Lewsey Primary 11kV</t>
  </si>
  <si>
    <t>LEXD51</t>
  </si>
  <si>
    <t>Lexden Primary 11kV</t>
  </si>
  <si>
    <t>LIND51</t>
  </si>
  <si>
    <t>Lindsey St Primary 11kV</t>
  </si>
  <si>
    <t>LINT51</t>
  </si>
  <si>
    <t>Linton Primary 11kV</t>
  </si>
  <si>
    <t>LBGD51</t>
  </si>
  <si>
    <t>Little Barford 11kV</t>
  </si>
  <si>
    <t>LBGD31</t>
  </si>
  <si>
    <t>Little Barford 33kV</t>
  </si>
  <si>
    <t>LTBE51</t>
  </si>
  <si>
    <t>Little Belhus Primary 11kV</t>
  </si>
  <si>
    <t>LITT51</t>
  </si>
  <si>
    <t>Littleport Primary 11kV</t>
  </si>
  <si>
    <t>LONG51</t>
  </si>
  <si>
    <t>Long Rd Primary 11kV</t>
  </si>
  <si>
    <t>LSTN51</t>
  </si>
  <si>
    <t>Longstanton Primary 11kV</t>
  </si>
  <si>
    <t>LONS51</t>
  </si>
  <si>
    <t>Lonsdale Dr Primary 11kV</t>
  </si>
  <si>
    <t>LSFT51</t>
  </si>
  <si>
    <t>Lowestoft Grid 11kV</t>
  </si>
  <si>
    <t>LSFT31</t>
  </si>
  <si>
    <t>Lowestoft Grid 33kV</t>
  </si>
  <si>
    <t>LTMA51</t>
  </si>
  <si>
    <t>Lt Massingham Primary 11kV</t>
  </si>
  <si>
    <t>LAIR51</t>
  </si>
  <si>
    <t>Luton Airport Primary 11kV</t>
  </si>
  <si>
    <t>LUTN51</t>
  </si>
  <si>
    <t>Luton North Grid 11kV</t>
  </si>
  <si>
    <t>LUTN31</t>
  </si>
  <si>
    <t>Luton North Grid 33kV</t>
  </si>
  <si>
    <t>LUTS31</t>
  </si>
  <si>
    <t>Luton South Grid 33kV</t>
  </si>
  <si>
    <t>LUST51</t>
  </si>
  <si>
    <t>Luton St Marys Primary 11kV</t>
  </si>
  <si>
    <t>LYEG31</t>
  </si>
  <si>
    <t>Lye Green 33kV</t>
  </si>
  <si>
    <t>LYGP51</t>
  </si>
  <si>
    <t>Lye Grn Primary 11kV</t>
  </si>
  <si>
    <t>LYLE51</t>
  </si>
  <si>
    <t>Lyle Primary 11kV</t>
  </si>
  <si>
    <t>MADN51</t>
  </si>
  <si>
    <t>Madingley Rd Primary 11kV</t>
  </si>
  <si>
    <t>MAGD51</t>
  </si>
  <si>
    <t>Magdalen Way Primary 11kV</t>
  </si>
  <si>
    <t>MACA51</t>
  </si>
  <si>
    <t>Maldon Causeway Primary 11kV</t>
  </si>
  <si>
    <t>MALD31</t>
  </si>
  <si>
    <t>Maldon Grid 33kV</t>
  </si>
  <si>
    <t>MAWK51</t>
  </si>
  <si>
    <t>Maldon Wick Primary 11kV</t>
  </si>
  <si>
    <t>MANN51</t>
  </si>
  <si>
    <t>Manns Rd Primary 11kV</t>
  </si>
  <si>
    <t>MANO51</t>
  </si>
  <si>
    <t>Manor Road Primary 11kV</t>
  </si>
  <si>
    <t>MWPR51</t>
  </si>
  <si>
    <t>Manor Way Primary 11kV</t>
  </si>
  <si>
    <t>MANT51</t>
  </si>
  <si>
    <t>Manton Ln Primary 11kV</t>
  </si>
  <si>
    <t>MRCG31</t>
  </si>
  <si>
    <t>March Grid 33kV</t>
  </si>
  <si>
    <t>MRCH51</t>
  </si>
  <si>
    <t>March Primary 11kV</t>
  </si>
  <si>
    <t>MARK51</t>
  </si>
  <si>
    <t>Marks Tey Primary 11kV</t>
  </si>
  <si>
    <t>MWIK51</t>
  </si>
  <si>
    <t>Marshalswick Primary 11kV</t>
  </si>
  <si>
    <t>MFOT51</t>
  </si>
  <si>
    <t>Marshfoot Road Primary 11kV</t>
  </si>
  <si>
    <t>MARO51</t>
  </si>
  <si>
    <t>Marston Rd Primary 11kV</t>
  </si>
  <si>
    <t>MART51</t>
  </si>
  <si>
    <t>Martham Primary 11kV</t>
  </si>
  <si>
    <t>MSHM51</t>
  </si>
  <si>
    <t>Martlesham Primary 11kV</t>
  </si>
  <si>
    <t>MYBK51</t>
  </si>
  <si>
    <t>May &amp; Baker Primary 11kV</t>
  </si>
  <si>
    <t>MELB31</t>
  </si>
  <si>
    <t>Melbourn Grid 33kV</t>
  </si>
  <si>
    <t>MELB51</t>
  </si>
  <si>
    <t>Melbourn Primary 11kV</t>
  </si>
  <si>
    <t>MELT51</t>
  </si>
  <si>
    <t>Melton Primary 11kV</t>
  </si>
  <si>
    <t>MERR51</t>
  </si>
  <si>
    <t>Merryhill Primary 11kV</t>
  </si>
  <si>
    <t>MERS51</t>
  </si>
  <si>
    <t>Mersea Rd Primary 11kV</t>
  </si>
  <si>
    <t>MILD51</t>
  </si>
  <si>
    <t>Mildenhall Primary 11kV</t>
  </si>
  <si>
    <t>MIHI51</t>
  </si>
  <si>
    <t>Mill Hill Primary 11kV</t>
  </si>
  <si>
    <t>MILT51</t>
  </si>
  <si>
    <t>Milton Rd Primary 11kV</t>
  </si>
  <si>
    <t>MOUS51</t>
  </si>
  <si>
    <t>Mousehold Primary 11kV</t>
  </si>
  <si>
    <t>MUHP51</t>
  </si>
  <si>
    <t>Much Hadham Primary 11kV</t>
  </si>
  <si>
    <t>MUHP52</t>
  </si>
  <si>
    <t>MULB51</t>
  </si>
  <si>
    <t>Mulbarton Primary 11kV</t>
  </si>
  <si>
    <t>NACT51</t>
  </si>
  <si>
    <t>Nacton Primary 11kV</t>
  </si>
  <si>
    <t>NARB51</t>
  </si>
  <si>
    <t>Narborough Primary 11kV</t>
  </si>
  <si>
    <t>NHAR51</t>
  </si>
  <si>
    <t>New Harlow Primary 11kV</t>
  </si>
  <si>
    <t>NHAR52</t>
  </si>
  <si>
    <t>NEWM51</t>
  </si>
  <si>
    <t>Newmarket Primary 11kV</t>
  </si>
  <si>
    <t>NEWT51</t>
  </si>
  <si>
    <t>Newtown Primary 11kV</t>
  </si>
  <si>
    <t>NOAK51</t>
  </si>
  <si>
    <t>Noak Hill Primary 11kV</t>
  </si>
  <si>
    <t>NCHG51</t>
  </si>
  <si>
    <t>North Chingford Primary 11kV</t>
  </si>
  <si>
    <t>NODR51</t>
  </si>
  <si>
    <t>North Dr Primary 11kV</t>
  </si>
  <si>
    <t>NENF51</t>
  </si>
  <si>
    <t>North Enfield Primary 11kV</t>
  </si>
  <si>
    <t>NFIN51</t>
  </si>
  <si>
    <t>North Finchley Primary 11kV</t>
  </si>
  <si>
    <t>NHIT51</t>
  </si>
  <si>
    <t>North Hitchin Primary 11kV</t>
  </si>
  <si>
    <t>NSTE51</t>
  </si>
  <si>
    <t>North Stevenage Primary 11kV</t>
  </si>
  <si>
    <t>NWAL51</t>
  </si>
  <si>
    <t>North Walsham Primary 11kV</t>
  </si>
  <si>
    <t>NWEB51</t>
  </si>
  <si>
    <t>North Wembley Primary 11kV</t>
  </si>
  <si>
    <t>NOWN51</t>
  </si>
  <si>
    <t>Northwold Primary 11kV</t>
  </si>
  <si>
    <t>OFFO51</t>
  </si>
  <si>
    <t>Offord Primary 11kV</t>
  </si>
  <si>
    <t>OLDR51</t>
  </si>
  <si>
    <t>Old Rd Primary 11kV</t>
  </si>
  <si>
    <t>OLDW51</t>
  </si>
  <si>
    <t>Old Welwyn Primary 11kV</t>
  </si>
  <si>
    <t>OLDW52</t>
  </si>
  <si>
    <t>ONGA51</t>
  </si>
  <si>
    <t>Ongar Primary 11kV</t>
  </si>
  <si>
    <t>ORFO51</t>
  </si>
  <si>
    <t>Orford Primary 11kV</t>
  </si>
  <si>
    <t>ORME51</t>
  </si>
  <si>
    <t>Ormesby Primary 11kV</t>
  </si>
  <si>
    <t>ORTO51</t>
  </si>
  <si>
    <t>Orton Primary 11kV</t>
  </si>
  <si>
    <t>OUTW51</t>
  </si>
  <si>
    <t>Outwell Moors Primary 11kV</t>
  </si>
  <si>
    <t>OYBE51</t>
  </si>
  <si>
    <t>Oysterbed Rd 11kV</t>
  </si>
  <si>
    <t>PALM51</t>
  </si>
  <si>
    <t>Palmers Grn Grid 11kV</t>
  </si>
  <si>
    <t>PALM52</t>
  </si>
  <si>
    <t>PALM31</t>
  </si>
  <si>
    <t>Palmers Grn Grid 33kV</t>
  </si>
  <si>
    <t>PARK51</t>
  </si>
  <si>
    <t>Park St Primary 11kV</t>
  </si>
  <si>
    <t>PARS51</t>
  </si>
  <si>
    <t>Parsons Heath Primary 11kV</t>
  </si>
  <si>
    <t>PECH51</t>
  </si>
  <si>
    <t>Peachman Way Primary 11kV</t>
  </si>
  <si>
    <t>PEAS51</t>
  </si>
  <si>
    <t>Peasenhall Primary 11kV</t>
  </si>
  <si>
    <t>PELD51</t>
  </si>
  <si>
    <t>Peldon Primary 11kV</t>
  </si>
  <si>
    <t>PERR51</t>
  </si>
  <si>
    <t>Perry Primary 11kV</t>
  </si>
  <si>
    <t>PERR52</t>
  </si>
  <si>
    <t>PETC51</t>
  </si>
  <si>
    <t>Peterborough Central 11kV</t>
  </si>
  <si>
    <t>PETC31</t>
  </si>
  <si>
    <t>Peterborough Central 33kV</t>
  </si>
  <si>
    <t>PETE51</t>
  </si>
  <si>
    <t>Peterborough East Grid 11kV</t>
  </si>
  <si>
    <t>PETE52</t>
  </si>
  <si>
    <t>PETN51</t>
  </si>
  <si>
    <t>Peterborough North Grid 11kV</t>
  </si>
  <si>
    <t>PETN52</t>
  </si>
  <si>
    <t>PETS51</t>
  </si>
  <si>
    <t>Peterborough South Grid 11kV</t>
  </si>
  <si>
    <t>PICC31</t>
  </si>
  <si>
    <t>Piccotts End Grid 33kV</t>
  </si>
  <si>
    <t>PINN51</t>
  </si>
  <si>
    <t>Pinner Grn Primary 11kV</t>
  </si>
  <si>
    <t>PITS51</t>
  </si>
  <si>
    <t>Pitstone Primary 11kV</t>
  </si>
  <si>
    <t>PLAY51</t>
  </si>
  <si>
    <t>Playfield Primary 11kV</t>
  </si>
  <si>
    <t>POND51</t>
  </si>
  <si>
    <t>Ponders End Primary 11kV</t>
  </si>
  <si>
    <t>PREB51</t>
  </si>
  <si>
    <t>Prebend St Primary 11kV</t>
  </si>
  <si>
    <t>PREY51</t>
  </si>
  <si>
    <t>Purfleet Primary 11kV</t>
  </si>
  <si>
    <t>PREY52</t>
  </si>
  <si>
    <t>RADN51</t>
  </si>
  <si>
    <t>Radnor Primary 11kV</t>
  </si>
  <si>
    <t>RAFA51</t>
  </si>
  <si>
    <t>RAF Alconbury Primary 11kV</t>
  </si>
  <si>
    <t>RBOW51</t>
  </si>
  <si>
    <t>Rainbow Ln Primary 11kV</t>
  </si>
  <si>
    <t>RAIN51</t>
  </si>
  <si>
    <t>Rainham Primary 11kV</t>
  </si>
  <si>
    <t>RAYP51</t>
  </si>
  <si>
    <t>Rayleigh Local Primary 11kV</t>
  </si>
  <si>
    <t>REED51</t>
  </si>
  <si>
    <t>Reed Primary 11kV</t>
  </si>
  <si>
    <t>REYD51</t>
  </si>
  <si>
    <t>Reydon Primary 11kV</t>
  </si>
  <si>
    <t>RHAL51</t>
  </si>
  <si>
    <t>Rickinghall Primary 11kV</t>
  </si>
  <si>
    <t>RICK51</t>
  </si>
  <si>
    <t>Rickmansworth Grid 11kV</t>
  </si>
  <si>
    <t>ROMN51</t>
  </si>
  <si>
    <t>Romford North Primary 11kV</t>
  </si>
  <si>
    <t>ROMF51</t>
  </si>
  <si>
    <t>Romford Primary 11kV</t>
  </si>
  <si>
    <t>ROUN51</t>
  </si>
  <si>
    <t>Roundwood Rd Primary 11kV</t>
  </si>
  <si>
    <t>ROWL51</t>
  </si>
  <si>
    <t>Rowley Ln Primary 11kV</t>
  </si>
  <si>
    <t>ROYS51</t>
  </si>
  <si>
    <t>Royston Primary 11kV</t>
  </si>
  <si>
    <t>RYEH31</t>
  </si>
  <si>
    <t>Rye House 33kV</t>
  </si>
  <si>
    <t>RYEP51</t>
  </si>
  <si>
    <t>Rye House Local Primary 11kV</t>
  </si>
  <si>
    <t>SAFF51</t>
  </si>
  <si>
    <t>Saffron Walden Primary 11kV</t>
  </si>
  <si>
    <t>SALP51</t>
  </si>
  <si>
    <t>Sall 11kV</t>
  </si>
  <si>
    <t>SALG31</t>
  </si>
  <si>
    <t>Sall Grid 33kV</t>
  </si>
  <si>
    <t>SAND51</t>
  </si>
  <si>
    <t>Sandy Primary 11kV</t>
  </si>
  <si>
    <t>SAUN51</t>
  </si>
  <si>
    <t>Saunderton Primary 11kV</t>
  </si>
  <si>
    <t>SAWN51</t>
  </si>
  <si>
    <t>Sawston Primary 11kV</t>
  </si>
  <si>
    <t>SCOT51</t>
  </si>
  <si>
    <t>Scottow Primary 11kV</t>
  </si>
  <si>
    <t>SELI51</t>
  </si>
  <si>
    <t>Selinas Ln Primary 11kV</t>
  </si>
  <si>
    <t>SLWN51</t>
  </si>
  <si>
    <t>Selwyn Rd Primary 11kV</t>
  </si>
  <si>
    <t>SEVE51</t>
  </si>
  <si>
    <t>Severalls Ln Primary 11kV</t>
  </si>
  <si>
    <t>SHEF51</t>
  </si>
  <si>
    <t>Shefford Primary 11kV</t>
  </si>
  <si>
    <t>SHEN31</t>
  </si>
  <si>
    <t>Shenfield Grid 33kV</t>
  </si>
  <si>
    <t>SLEY51</t>
  </si>
  <si>
    <t>Shenley Primary 11kV</t>
  </si>
  <si>
    <t>SHPP51</t>
  </si>
  <si>
    <t>Shepreth Primary 11kV</t>
  </si>
  <si>
    <t>SHOT51</t>
  </si>
  <si>
    <t>Shotley Primary 11kV</t>
  </si>
  <si>
    <t>SHRU51</t>
  </si>
  <si>
    <t>Shrub End Primary 11kV</t>
  </si>
  <si>
    <t>SLEA51</t>
  </si>
  <si>
    <t>Sleaford St Primary 11kV</t>
  </si>
  <si>
    <t>SNEP51</t>
  </si>
  <si>
    <t>Snetterton Primary 11kV</t>
  </si>
  <si>
    <t>SNET51</t>
  </si>
  <si>
    <t>Snettisham Primary 11kV</t>
  </si>
  <si>
    <t>SOHA51</t>
  </si>
  <si>
    <t>Soham Primary 11kV</t>
  </si>
  <si>
    <t>SBEN31</t>
  </si>
  <si>
    <t>South Benfleet Grid 33kV</t>
  </si>
  <si>
    <t>SBFT51</t>
  </si>
  <si>
    <t>South Benfleet Primary 11kV</t>
  </si>
  <si>
    <t>SCHE51</t>
  </si>
  <si>
    <t>South Chelmsford Primary 11kV</t>
  </si>
  <si>
    <t>SHAR51</t>
  </si>
  <si>
    <t>South Harlow Primary 11kV</t>
  </si>
  <si>
    <t>SHRW51</t>
  </si>
  <si>
    <t>South Harrow Primary 11kV</t>
  </si>
  <si>
    <t>SHIC51</t>
  </si>
  <si>
    <t>South Hitchin Primary 11kV</t>
  </si>
  <si>
    <t>SRUI51</t>
  </si>
  <si>
    <t>South Ruislip Primary 11kV</t>
  </si>
  <si>
    <t>SSTE51</t>
  </si>
  <si>
    <t>South Stevenage Primary 11kV</t>
  </si>
  <si>
    <t>SOWP51</t>
  </si>
  <si>
    <t>South Witham Primary 11kV</t>
  </si>
  <si>
    <t>SWOO51</t>
  </si>
  <si>
    <t>South Woodham Primary 11kV</t>
  </si>
  <si>
    <t>SOEG51</t>
  </si>
  <si>
    <t>Southend Grid 11kV</t>
  </si>
  <si>
    <t>SOEG52</t>
  </si>
  <si>
    <t>SOEG31</t>
  </si>
  <si>
    <t>Southend Grid 33kV</t>
  </si>
  <si>
    <t>SOWE51</t>
  </si>
  <si>
    <t>Southend West Primary 11kV</t>
  </si>
  <si>
    <t>SOWE52</t>
  </si>
  <si>
    <t>SERY51</t>
  </si>
  <si>
    <t>Southery Primary 11kV</t>
  </si>
  <si>
    <t>SPRO51</t>
  </si>
  <si>
    <t>Sprowston Primary 11kV</t>
  </si>
  <si>
    <t>SANT51</t>
  </si>
  <si>
    <t>St Anthony St Primary 11kV</t>
  </si>
  <si>
    <t>STIV51</t>
  </si>
  <si>
    <t>St Ives Primary 11kV</t>
  </si>
  <si>
    <t>STPA51</t>
  </si>
  <si>
    <t>St Pauls Primary 11kV</t>
  </si>
  <si>
    <t>STSP51</t>
  </si>
  <si>
    <t>St Stephens Primary 11kV</t>
  </si>
  <si>
    <t>STAL51</t>
  </si>
  <si>
    <t>Stalham Primary 11kV</t>
  </si>
  <si>
    <t>STMF11</t>
  </si>
  <si>
    <t>Stamford 132kV</t>
  </si>
  <si>
    <t>STAN51</t>
  </si>
  <si>
    <t>Stanmore Grid 11kV</t>
  </si>
  <si>
    <t>STAN52</t>
  </si>
  <si>
    <t>STAN31</t>
  </si>
  <si>
    <t>Stanmore Grid 33kV</t>
  </si>
  <si>
    <t>STON51</t>
  </si>
  <si>
    <t>Stanton Primary 11kV</t>
  </si>
  <si>
    <t>STEV31</t>
  </si>
  <si>
    <t>Stevenage Grid 33kV</t>
  </si>
  <si>
    <t>STEV51</t>
  </si>
  <si>
    <t>Stevenage Primary 11kV</t>
  </si>
  <si>
    <t>SWPR71</t>
  </si>
  <si>
    <t>Stewartby Primary 6.6kV</t>
  </si>
  <si>
    <t>SFAS51</t>
  </si>
  <si>
    <t>Stickfast Ln Primary 11kV</t>
  </si>
  <si>
    <t>STOD51</t>
  </si>
  <si>
    <t>Stody Primary 11kV</t>
  </si>
  <si>
    <t>SGRV51</t>
  </si>
  <si>
    <t>Stonegrove Primary 11kV</t>
  </si>
  <si>
    <t>STOP51</t>
  </si>
  <si>
    <t>Stopsley 11kV</t>
  </si>
  <si>
    <t>SWAY51</t>
  </si>
  <si>
    <t>Storeys Way Primary 11kV</t>
  </si>
  <si>
    <t>STOW51</t>
  </si>
  <si>
    <t>Stowmarket Grid 11kV</t>
  </si>
  <si>
    <t>STOW31</t>
  </si>
  <si>
    <t>Stowmarket Grid 33kV</t>
  </si>
  <si>
    <t>SGHT51</t>
  </si>
  <si>
    <t>Straight Rd Primary 11kV</t>
  </si>
  <si>
    <t>SCRT51</t>
  </si>
  <si>
    <t>Sudbury Court Primary 11kV</t>
  </si>
  <si>
    <t>SCRT52</t>
  </si>
  <si>
    <t>SUDB51</t>
  </si>
  <si>
    <t>Sudbury Primary 11kV</t>
  </si>
  <si>
    <t>SUPR51</t>
  </si>
  <si>
    <t>Sundon Primary 11kV</t>
  </si>
  <si>
    <t>SUPR52</t>
  </si>
  <si>
    <t>SWAF51</t>
  </si>
  <si>
    <t>Swaffham Grid 11kV</t>
  </si>
  <si>
    <t>SWAF31</t>
  </si>
  <si>
    <t>Swaffham Grid 33kV</t>
  </si>
  <si>
    <t>TAKE51</t>
  </si>
  <si>
    <t>Takeley Primary 11kV</t>
  </si>
  <si>
    <t>TAPS51</t>
  </si>
  <si>
    <t>Tapster St Primary 11kV</t>
  </si>
  <si>
    <t>TATT51</t>
  </si>
  <si>
    <t>Tattingstone Primary 11kV</t>
  </si>
  <si>
    <t>THAM51</t>
  </si>
  <si>
    <t>Thame Primary 11kV</t>
  </si>
  <si>
    <t>THAX31</t>
  </si>
  <si>
    <t>Thaxted Grid 33kV</t>
  </si>
  <si>
    <t>TXTD51</t>
  </si>
  <si>
    <t>Thaxted Local 11kV</t>
  </si>
  <si>
    <t>THCR51</t>
  </si>
  <si>
    <t>The Cross 11kV</t>
  </si>
  <si>
    <t>THCR52</t>
  </si>
  <si>
    <t>THLI51</t>
  </si>
  <si>
    <t>The Limes 11kV</t>
  </si>
  <si>
    <t>THET51</t>
  </si>
  <si>
    <t>Thetford Grid 11kV</t>
  </si>
  <si>
    <t>THET31</t>
  </si>
  <si>
    <t>Thetford Grid 33kV</t>
  </si>
  <si>
    <t>THOM51</t>
  </si>
  <si>
    <t>Thompsons Ln Primary 11kV</t>
  </si>
  <si>
    <t>TLEY51</t>
  </si>
  <si>
    <t>Thorley Primary 11kV</t>
  </si>
  <si>
    <t>TBAY51</t>
  </si>
  <si>
    <t>Thorpe Bay Primary 11kV</t>
  </si>
  <si>
    <t>THOL51</t>
  </si>
  <si>
    <t>Thorpe Gd Local 11kV</t>
  </si>
  <si>
    <t>THOR31</t>
  </si>
  <si>
    <t>Thorpe Grid 33kV</t>
  </si>
  <si>
    <t>THUN51</t>
  </si>
  <si>
    <t>Thundersley Primary 11kV</t>
  </si>
  <si>
    <t>TLCM31</t>
  </si>
  <si>
    <t>Tilbury Compact Grid 33kV</t>
  </si>
  <si>
    <t>TBLP51</t>
  </si>
  <si>
    <t>Tilbury Local Primary 11kV</t>
  </si>
  <si>
    <t>TILL51</t>
  </si>
  <si>
    <t>Tillingham Primary 11kV</t>
  </si>
  <si>
    <t>TIPT51</t>
  </si>
  <si>
    <t>Tiptree Primary 11kV</t>
  </si>
  <si>
    <t>TIVE51</t>
  </si>
  <si>
    <t>Tivetshall Primary 11kV</t>
  </si>
  <si>
    <t>TOGD51</t>
  </si>
  <si>
    <t>Tottenham Grid 11kV</t>
  </si>
  <si>
    <t>TOGD52</t>
  </si>
  <si>
    <t>TOGD31</t>
  </si>
  <si>
    <t>Tottenham Grid 33kV</t>
  </si>
  <si>
    <t>TRIN51</t>
  </si>
  <si>
    <t>Tring Primary 11kV</t>
  </si>
  <si>
    <t>TWSE31</t>
  </si>
  <si>
    <t>Trowse Grid 33kV</t>
  </si>
  <si>
    <t>TUCK51</t>
  </si>
  <si>
    <t>Tuckswood Primary 11kV</t>
  </si>
  <si>
    <t>TUNW51</t>
  </si>
  <si>
    <t>Tunnel Primary 11kV</t>
  </si>
  <si>
    <t>TURN51</t>
  </si>
  <si>
    <t>Turnford Primary 11kV</t>
  </si>
  <si>
    <t>TURR51</t>
  </si>
  <si>
    <t>Turret Ln Primary 11kV</t>
  </si>
  <si>
    <t>UPLA51</t>
  </si>
  <si>
    <t>Uplands Pk Primary 11kV</t>
  </si>
  <si>
    <t>UPWL51</t>
  </si>
  <si>
    <t>Upwell Lakes End Primary 11kV</t>
  </si>
  <si>
    <t>VALL51</t>
  </si>
  <si>
    <t>Valleybridge Rd Primary 11kV</t>
  </si>
  <si>
    <t>VERY51</t>
  </si>
  <si>
    <t>Verity Way Primary 11kV</t>
  </si>
  <si>
    <t>WADD51</t>
  </si>
  <si>
    <t>Waddesdon Primary 11kV</t>
  </si>
  <si>
    <t>WALS51</t>
  </si>
  <si>
    <t>Walsoken Grid 11kV</t>
  </si>
  <si>
    <t>WALS31</t>
  </si>
  <si>
    <t>Walsoken Grid 33kV</t>
  </si>
  <si>
    <t>WALT51</t>
  </si>
  <si>
    <t>Waltham Abbey Primary 11kV</t>
  </si>
  <si>
    <t>WLTH51</t>
  </si>
  <si>
    <t>Waltham Park 11kV</t>
  </si>
  <si>
    <t>WARE51</t>
  </si>
  <si>
    <t>Ware Primary 11kV</t>
  </si>
  <si>
    <t>WARN51</t>
  </si>
  <si>
    <t>Warners End Primary 11kV</t>
  </si>
  <si>
    <t>WARN52</t>
  </si>
  <si>
    <t>WARH51</t>
  </si>
  <si>
    <t>Warren Heath 11kV</t>
  </si>
  <si>
    <t>WASP51</t>
  </si>
  <si>
    <t>Warren Springs Primary 11kV</t>
  </si>
  <si>
    <t>WATE51</t>
  </si>
  <si>
    <t>Water Ln Primary 11kV</t>
  </si>
  <si>
    <t>WATL51</t>
  </si>
  <si>
    <t>Watlington Primary 11kV</t>
  </si>
  <si>
    <t>WATR51</t>
  </si>
  <si>
    <t>Watsons Rd Primary 11kV</t>
  </si>
  <si>
    <t>WATT51</t>
  </si>
  <si>
    <t>Watton Primary 11kV</t>
  </si>
  <si>
    <t>WEAL51</t>
  </si>
  <si>
    <t>Wealdstone Primary 11kV</t>
  </si>
  <si>
    <t>WELW31</t>
  </si>
  <si>
    <t>Welwyn Grid 33kV</t>
  </si>
  <si>
    <t>WELW51</t>
  </si>
  <si>
    <t>Welwyn Primary 11kV</t>
  </si>
  <si>
    <t>WEMP51</t>
  </si>
  <si>
    <t>Wembley Park 11kV</t>
  </si>
  <si>
    <t>WEND51</t>
  </si>
  <si>
    <t>Wendover Primary 11kV</t>
  </si>
  <si>
    <t>WBEK51</t>
  </si>
  <si>
    <t>West Beckham Primary 11kV</t>
  </si>
  <si>
    <t>WEBP51</t>
  </si>
  <si>
    <t>West Bedford Primary 11kV</t>
  </si>
  <si>
    <t>WBRA51</t>
  </si>
  <si>
    <t>West Braintree Primary 11kV</t>
  </si>
  <si>
    <t>WCHE51</t>
  </si>
  <si>
    <t>West Chelmsford Primary 11kV</t>
  </si>
  <si>
    <t>WGRN51</t>
  </si>
  <si>
    <t>West Grn Primary 11kV</t>
  </si>
  <si>
    <t>WHAN51</t>
  </si>
  <si>
    <t>West Hanningfield Pri 11kV</t>
  </si>
  <si>
    <t>WHER51</t>
  </si>
  <si>
    <t>West Hertford Primary 11kV</t>
  </si>
  <si>
    <t>WHOR51</t>
  </si>
  <si>
    <t>West Horndon Primary 11kV</t>
  </si>
  <si>
    <t>WLET51</t>
  </si>
  <si>
    <t>West Letchworth Primary 11kV</t>
  </si>
  <si>
    <t>WPOT51</t>
  </si>
  <si>
    <t>West Potters Bar Primary 11kV</t>
  </si>
  <si>
    <t>WTHK31</t>
  </si>
  <si>
    <t>West Thurrock Grid 33kV</t>
  </si>
  <si>
    <t>WBRY51</t>
  </si>
  <si>
    <t>Westbury Primary 11kV</t>
  </si>
  <si>
    <t>WLON51</t>
  </si>
  <si>
    <t>Weston Longville Primary 11kV</t>
  </si>
  <si>
    <t>WEST31</t>
  </si>
  <si>
    <t>Westoning Grid 33kV</t>
  </si>
  <si>
    <t>WSTP51</t>
  </si>
  <si>
    <t>Westoning Primary 11kV</t>
  </si>
  <si>
    <t>WETH51</t>
  </si>
  <si>
    <t>Wethersfield Primary 11kV</t>
  </si>
  <si>
    <t>WHAP51</t>
  </si>
  <si>
    <t>Whapload Rd Primary 11kV</t>
  </si>
  <si>
    <t>WHET51</t>
  </si>
  <si>
    <t>Whetstone Primary 11kV</t>
  </si>
  <si>
    <t>WORD51</t>
  </si>
  <si>
    <t>White Roding Primary 11kV</t>
  </si>
  <si>
    <t>WHIT51</t>
  </si>
  <si>
    <t>Whittlesey Primary 11kV</t>
  </si>
  <si>
    <t>WFRD51</t>
  </si>
  <si>
    <t>Wickford Primary 11kV</t>
  </si>
  <si>
    <t>WICK31</t>
  </si>
  <si>
    <t>Wickham Market Grid 33kV</t>
  </si>
  <si>
    <t>WIGG51</t>
  </si>
  <si>
    <t>Wiggenhall Primary 11kV</t>
  </si>
  <si>
    <t>WRWY51</t>
  </si>
  <si>
    <t>Wisbech Railway Primary 11kV</t>
  </si>
  <si>
    <t>WITH51</t>
  </si>
  <si>
    <t>Witham Primary 11kV</t>
  </si>
  <si>
    <t>WIXP51</t>
  </si>
  <si>
    <t>Wix Primary 11kV</t>
  </si>
  <si>
    <t>WOOD51</t>
  </si>
  <si>
    <t>Woodwalton Primary 11kV</t>
  </si>
  <si>
    <t>WORS51</t>
  </si>
  <si>
    <t>Worstead Primary 11kV</t>
  </si>
  <si>
    <t>WRAT51</t>
  </si>
  <si>
    <t>Wratting Primary 11kV</t>
  </si>
  <si>
    <t>WRIT51</t>
  </si>
  <si>
    <t>Writtle St Primary 11kV</t>
  </si>
  <si>
    <t>WROX51</t>
  </si>
  <si>
    <t>Wroxham Primary 11kV</t>
  </si>
  <si>
    <t>WHAM51</t>
  </si>
  <si>
    <t>Wymondham Primary 11kV</t>
  </si>
  <si>
    <t>WYMG31</t>
  </si>
  <si>
    <t>Wymondley Grid 33kV</t>
  </si>
  <si>
    <t>Fulcrum Electricity Assets Ltd - GSP_A</t>
  </si>
  <si>
    <t xml:space="preserve">A01, A02, A1L, A2H </t>
  </si>
  <si>
    <t>A21, A22</t>
  </si>
  <si>
    <t>A31, A32, A3L, A3H</t>
  </si>
  <si>
    <t>1A1, 1A2, 1AL, 1AH</t>
  </si>
  <si>
    <t>2A1, 2A2, 2AL, 2AH</t>
  </si>
  <si>
    <t xml:space="preserve">3A1, 3A2, 3AL, 3AH </t>
  </si>
  <si>
    <t>4A1, 4A2, 4AL, 4AH</t>
  </si>
  <si>
    <t>A1, A2</t>
  </si>
  <si>
    <t>5A1, 5A2</t>
  </si>
  <si>
    <t>6A1, 6A2</t>
  </si>
  <si>
    <t>7A1, 7A2</t>
  </si>
  <si>
    <t>8A1, 8A2</t>
  </si>
  <si>
    <t>9A1, 9A2</t>
  </si>
  <si>
    <t>2A</t>
  </si>
  <si>
    <t>12A</t>
  </si>
  <si>
    <t>22A</t>
  </si>
  <si>
    <t>32A</t>
  </si>
  <si>
    <t>42A</t>
  </si>
  <si>
    <t>52A</t>
  </si>
  <si>
    <t>62A</t>
  </si>
  <si>
    <t>72A</t>
  </si>
  <si>
    <t>82A</t>
  </si>
  <si>
    <t>92A</t>
  </si>
  <si>
    <t>A15, A16, A17, A18, A19, A48, A49, A50, A51, A52</t>
  </si>
  <si>
    <t>A41, A42</t>
  </si>
  <si>
    <t>A62</t>
  </si>
  <si>
    <t>A71, A72</t>
  </si>
  <si>
    <t>A91, A92</t>
  </si>
  <si>
    <t>A01, A1L</t>
  </si>
  <si>
    <t>A21</t>
  </si>
  <si>
    <t>A31, A3L</t>
  </si>
  <si>
    <t>1A1, 1AL</t>
  </si>
  <si>
    <t>2A1, 2AL</t>
  </si>
  <si>
    <t>3A1, 3AL</t>
  </si>
  <si>
    <t>4A1, 4AL</t>
  </si>
  <si>
    <t>A1</t>
  </si>
  <si>
    <t>5A1</t>
  </si>
  <si>
    <t>6A1</t>
  </si>
  <si>
    <t>7A1</t>
  </si>
  <si>
    <t>8A1</t>
  </si>
  <si>
    <t>9A1</t>
  </si>
  <si>
    <t>A15, A16, A17, A18, A19</t>
  </si>
  <si>
    <t>A41</t>
  </si>
  <si>
    <t>A71</t>
  </si>
  <si>
    <t>A02, A2H</t>
  </si>
  <si>
    <t>A22</t>
  </si>
  <si>
    <t>A32, A3H</t>
  </si>
  <si>
    <t>1A2, 1AH</t>
  </si>
  <si>
    <t>2A2, 2AH</t>
  </si>
  <si>
    <t>3A2, 3AH</t>
  </si>
  <si>
    <t>4A2, 4AH</t>
  </si>
  <si>
    <t>A2</t>
  </si>
  <si>
    <t>5A2</t>
  </si>
  <si>
    <t>6A2</t>
  </si>
  <si>
    <t>7A2</t>
  </si>
  <si>
    <t>8A2</t>
  </si>
  <si>
    <t>9A2</t>
  </si>
  <si>
    <t>A48, A49, A50, A51, A52</t>
  </si>
  <si>
    <t>A42</t>
  </si>
  <si>
    <t>A72</t>
  </si>
  <si>
    <t>A01, A21, A31, 1A1, 2A1, 3A1, 4A1, A1, 5A1, 6A1, 7A1, 8A1, 9A1, A15, A16, A17, A18, A19, A41, A71, A1L, A3L, 1AL, 2AL, 3AL, 4AL,</t>
  </si>
  <si>
    <t>A02, A22, A32, 1A2, 2A2, 3A2, 4A2, A2, 5A2, 6A2, 7A2, 8A2, 9A2, 2A, 12A, 22A, 32A, 42A, A48, A49, A50, A51, A52, A42, A62, A72, 2, A2H, A3H, 1AH, 2AH, 3AH, 4AH</t>
  </si>
  <si>
    <t>52A, 62A, 72A, 82A, 92A,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</si>
</sst>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 numFmtId="187" formatCode="_-* #,##0.00_-;\-* #,##0.00_-;_-* &quot;-&quot;??_-;_-@_-"/>
  </numFmts>
  <fonts count="39"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
      <strike/>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3">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2" fontId="36" fillId="0" borderId="0" applyNumberFormat="0" applyFill="0" applyBorder="0" applyAlignment="0" applyProtection="0"/>
    <xf numFmtId="187" fontId="7" fillId="0" borderId="0" applyFont="0" applyFill="0" applyBorder="0" applyAlignment="0" applyProtection="0"/>
    <xf numFmtId="0" fontId="1" fillId="0" borderId="0"/>
  </cellStyleXfs>
  <cellXfs count="293">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Alignment="1">
      <alignment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7" fillId="17" borderId="1" xfId="0" applyFont="1" applyFill="1" applyBorder="1" applyAlignment="1">
      <alignment horizontal="center" vertical="center" wrapText="1"/>
    </xf>
    <xf numFmtId="0" fontId="7" fillId="4" borderId="1" xfId="0" applyFont="1" applyFill="1" applyBorder="1" applyAlignment="1">
      <alignment vertical="center" wrapText="1"/>
    </xf>
    <xf numFmtId="0" fontId="7"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8" fillId="0" borderId="1" xfId="0" applyFont="1" applyBorder="1" applyAlignment="1">
      <alignment horizontal="left" vertical="center" wrapText="1" indent="1"/>
    </xf>
    <xf numFmtId="174" fontId="7" fillId="31" borderId="1" xfId="10" applyNumberFormat="1" applyFont="1" applyFill="1" applyBorder="1" applyAlignment="1" applyProtection="1">
      <alignment vertical="center"/>
    </xf>
    <xf numFmtId="182" fontId="4" fillId="30" borderId="1" xfId="9" applyNumberFormat="1" applyFill="1" applyBorder="1" applyAlignment="1" applyProtection="1">
      <alignment vertical="center"/>
    </xf>
    <xf numFmtId="182" fontId="4" fillId="33" borderId="1" xfId="12" applyNumberFormat="1" applyFill="1" applyBorder="1" applyAlignment="1" applyProtection="1">
      <alignment vertical="center"/>
    </xf>
    <xf numFmtId="0" fontId="34" fillId="0" borderId="1" xfId="0" applyFont="1" applyBorder="1" applyAlignment="1">
      <alignment vertical="center"/>
    </xf>
    <xf numFmtId="0" fontId="34" fillId="38" borderId="1" xfId="0" applyFont="1" applyFill="1" applyBorder="1" applyAlignment="1">
      <alignment vertical="center"/>
    </xf>
    <xf numFmtId="2" fontId="0" fillId="2" borderId="1" xfId="0" applyNumberFormat="1" applyFill="1" applyBorder="1" applyAlignment="1">
      <alignment horizontal="center" vertical="center"/>
    </xf>
    <xf numFmtId="0" fontId="8" fillId="0" borderId="6" xfId="0" applyFont="1" applyBorder="1" applyAlignment="1">
      <alignment horizontal="left" vertical="center" wrapText="1" indent="1"/>
    </xf>
    <xf numFmtId="0" fontId="22" fillId="8" borderId="1" xfId="0" applyFont="1" applyFill="1" applyBorder="1" applyAlignment="1">
      <alignment horizontal="center" vertical="center" wrapText="1"/>
    </xf>
    <xf numFmtId="0" fontId="22" fillId="0" borderId="1" xfId="0" quotePrefix="1" applyFont="1" applyBorder="1" applyAlignment="1">
      <alignment horizontal="center" vertical="center" wrapText="1"/>
    </xf>
    <xf numFmtId="2" fontId="5" fillId="12" borderId="1" xfId="6" applyNumberFormat="1" applyFont="1" applyFill="1" applyBorder="1" applyAlignment="1">
      <alignment horizontal="center" vertical="center"/>
    </xf>
    <xf numFmtId="164" fontId="5" fillId="23" borderId="1" xfId="6" applyNumberFormat="1" applyFont="1" applyFill="1" applyBorder="1" applyAlignment="1">
      <alignment horizontal="center" vertical="center"/>
    </xf>
    <xf numFmtId="14"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9" borderId="1" xfId="0" applyFont="1" applyFill="1" applyBorder="1" applyAlignment="1" applyProtection="1">
      <alignment horizontal="center" vertical="center" wrapText="1"/>
      <protection locked="0"/>
    </xf>
    <xf numFmtId="0" fontId="38" fillId="2" borderId="0" xfId="6" applyFont="1" applyFill="1" applyAlignment="1">
      <alignment vertical="center"/>
    </xf>
    <xf numFmtId="0" fontId="7" fillId="9" borderId="1" xfId="0" quotePrefix="1" applyFont="1" applyFill="1" applyBorder="1" applyAlignment="1" applyProtection="1">
      <alignment horizontal="center" vertical="center" wrapText="1"/>
      <protection locked="0"/>
    </xf>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alignment vertical="center" wrapText="1"/>
    </xf>
    <xf numFmtId="0" fontId="8" fillId="7" borderId="2" xfId="0"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xf>
    <xf numFmtId="0" fontId="7" fillId="0" borderId="1" xfId="0" applyFont="1" applyBorder="1" applyAlignment="1">
      <alignment vertical="center" wrapText="1"/>
    </xf>
    <xf numFmtId="0" fontId="0" fillId="0" borderId="1" xfId="0" applyBorder="1" applyAlignment="1">
      <alignment vertical="center"/>
    </xf>
    <xf numFmtId="0" fontId="7" fillId="9" borderId="1" xfId="0" applyFont="1" applyFill="1" applyBorder="1" applyAlignment="1" applyProtection="1">
      <alignment horizontal="left" vertical="center" wrapText="1"/>
      <protection locked="0"/>
    </xf>
    <xf numFmtId="1" fontId="7" fillId="2" borderId="0" xfId="6" applyNumberFormat="1" applyFill="1" applyAlignment="1">
      <alignment vertical="center"/>
    </xf>
    <xf numFmtId="183" fontId="22" fillId="9"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indent="1"/>
    </xf>
    <xf numFmtId="0" fontId="7" fillId="4" borderId="1" xfId="0" applyFont="1" applyFill="1" applyBorder="1" applyAlignment="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2" borderId="8" xfId="6" quotePrefix="1" applyFill="1" applyBorder="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14" xfId="0" applyFont="1" applyBorder="1" applyAlignment="1">
      <alignment horizontal="center" vertical="center" wrapText="1"/>
    </xf>
    <xf numFmtId="172" fontId="35" fillId="0" borderId="18" xfId="0" applyNumberFormat="1" applyFont="1" applyBorder="1" applyAlignment="1">
      <alignment horizontal="center" vertical="center" wrapText="1"/>
    </xf>
    <xf numFmtId="172" fontId="35" fillId="0" borderId="12" xfId="0" applyNumberFormat="1" applyFont="1" applyBorder="1" applyAlignment="1">
      <alignment horizontal="center" vertical="center" wrapText="1"/>
    </xf>
    <xf numFmtId="172" fontId="35" fillId="0" borderId="14" xfId="0" applyNumberFormat="1"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8" fillId="6" borderId="1" xfId="1" applyNumberFormat="1" applyFont="1" applyFill="1" applyBorder="1" applyAlignment="1" applyProtection="1">
      <alignment horizontal="center" vertical="center" wrapText="1"/>
    </xf>
    <xf numFmtId="0" fontId="8" fillId="7" borderId="1" xfId="0" quotePrefix="1" applyFont="1" applyFill="1" applyBorder="1" applyAlignment="1" applyProtection="1">
      <alignment horizontal="center" vertical="center" wrapText="1"/>
      <protection locked="0"/>
    </xf>
    <xf numFmtId="0" fontId="7" fillId="0" borderId="0" xfId="0" applyFont="1" applyAlignment="1">
      <alignment horizontal="left" vertical="center" wrapText="1" indent="1"/>
    </xf>
    <xf numFmtId="0" fontId="7" fillId="0" borderId="1" xfId="0" applyFont="1" applyBorder="1" applyAlignment="1">
      <alignment horizontal="left" vertical="center" wrapText="1" indent="1"/>
    </xf>
    <xf numFmtId="0" fontId="8" fillId="7" borderId="16" xfId="0" applyFont="1" applyFill="1" applyBorder="1" applyAlignment="1" applyProtection="1">
      <alignment horizontal="center" vertical="center" wrapText="1"/>
      <protection locked="0"/>
    </xf>
    <xf numFmtId="0" fontId="8" fillId="7" borderId="18" xfId="0" applyFont="1" applyFill="1" applyBorder="1" applyAlignment="1" applyProtection="1">
      <alignment horizontal="center" vertical="center" wrapText="1"/>
      <protection locked="0"/>
    </xf>
    <xf numFmtId="0" fontId="8" fillId="7" borderId="13" xfId="0" applyFont="1" applyFill="1" applyBorder="1" applyAlignment="1" applyProtection="1">
      <alignment horizontal="center" vertical="center" wrapText="1"/>
      <protection locked="0"/>
    </xf>
    <xf numFmtId="0" fontId="8" fillId="7" borderId="14"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xf>
    <xf numFmtId="0" fontId="0" fillId="0" borderId="1" xfId="0" applyBorder="1" applyAlignment="1">
      <alignment vertical="center" wrapText="1"/>
    </xf>
    <xf numFmtId="165" fontId="0" fillId="0" borderId="1" xfId="0" applyNumberFormat="1" applyBorder="1" applyAlignment="1">
      <alignment horizontal="center" vertical="center"/>
    </xf>
    <xf numFmtId="0" fontId="7" fillId="0" borderId="1" xfId="0" applyFont="1" applyBorder="1" applyAlignment="1">
      <alignment vertical="center" wrapText="1"/>
    </xf>
  </cellXfs>
  <cellStyles count="23">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1" xr:uid="{C4307E7B-8C7D-410A-8752-DE7157CAFBB2}"/>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 3 2" xfId="22" xr:uid="{A603E682-C600-4105-890A-0C695328AD05}"/>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J12" sqref="J12"/>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1" t="s">
        <v>113</v>
      </c>
      <c r="B2" s="63"/>
      <c r="C2" s="63"/>
      <c r="D2" s="63"/>
      <c r="E2" s="63"/>
    </row>
    <row r="3" spans="1:8" ht="15" x14ac:dyDescent="0.2">
      <c r="A3" s="63"/>
      <c r="B3" s="128" t="s">
        <v>114</v>
      </c>
      <c r="C3" s="127" t="s">
        <v>115</v>
      </c>
      <c r="D3" s="127" t="s">
        <v>19</v>
      </c>
      <c r="E3" s="127" t="s">
        <v>18</v>
      </c>
    </row>
    <row r="4" spans="1:8" ht="15" x14ac:dyDescent="0.2">
      <c r="A4" s="64" t="s">
        <v>113</v>
      </c>
      <c r="B4" s="27" t="s">
        <v>2414</v>
      </c>
      <c r="C4" s="27" t="s">
        <v>708</v>
      </c>
      <c r="D4" s="27" t="s">
        <v>709</v>
      </c>
      <c r="E4" s="27" t="s">
        <v>112</v>
      </c>
    </row>
    <row r="5" spans="1:8" x14ac:dyDescent="0.2">
      <c r="A5" s="63"/>
      <c r="B5" s="63"/>
      <c r="C5" s="63"/>
      <c r="D5" s="63"/>
      <c r="E5" s="63"/>
    </row>
    <row r="6" spans="1:8" ht="16.5" x14ac:dyDescent="0.2">
      <c r="A6" s="66" t="s">
        <v>13</v>
      </c>
      <c r="B6" s="63"/>
      <c r="C6" s="63"/>
      <c r="D6" s="63"/>
      <c r="E6" s="63"/>
    </row>
    <row r="7" spans="1:8" ht="15" x14ac:dyDescent="0.2">
      <c r="A7" s="67" t="s">
        <v>14</v>
      </c>
      <c r="B7" s="221" t="s">
        <v>15</v>
      </c>
      <c r="C7" s="221"/>
      <c r="D7" s="221"/>
      <c r="E7" s="221"/>
    </row>
    <row r="8" spans="1:8" ht="30" customHeight="1" x14ac:dyDescent="0.2">
      <c r="A8" s="71" t="s">
        <v>155</v>
      </c>
      <c r="B8" s="219" t="s">
        <v>144</v>
      </c>
      <c r="C8" s="219"/>
      <c r="D8" s="219"/>
      <c r="E8" s="219"/>
    </row>
    <row r="9" spans="1:8" ht="30" customHeight="1" x14ac:dyDescent="0.2">
      <c r="A9" s="71" t="s">
        <v>659</v>
      </c>
      <c r="B9" s="21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GSP_A Licence area.</v>
      </c>
      <c r="C9" s="219"/>
      <c r="D9" s="219"/>
      <c r="E9" s="219"/>
    </row>
    <row r="10" spans="1:8" ht="30" customHeight="1" x14ac:dyDescent="0.2">
      <c r="A10" s="71" t="s">
        <v>33</v>
      </c>
      <c r="B10" s="219" t="s">
        <v>17</v>
      </c>
      <c r="C10" s="219"/>
      <c r="D10" s="219"/>
      <c r="E10" s="219"/>
    </row>
    <row r="11" spans="1:8" ht="61.5" customHeight="1" x14ac:dyDescent="0.2">
      <c r="A11" s="71" t="s">
        <v>34</v>
      </c>
      <c r="B11" s="21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16"/>
      <c r="G11" s="216"/>
      <c r="H11" s="216"/>
    </row>
    <row r="12" spans="1:8" ht="86.25" customHeight="1" x14ac:dyDescent="0.2">
      <c r="A12" s="71" t="s">
        <v>25</v>
      </c>
      <c r="B12" s="219" t="s">
        <v>125</v>
      </c>
      <c r="C12" s="219"/>
      <c r="D12" s="219"/>
      <c r="E12" s="219"/>
    </row>
    <row r="13" spans="1:8" ht="48" customHeight="1" x14ac:dyDescent="0.2">
      <c r="A13" s="71" t="s">
        <v>126</v>
      </c>
      <c r="B13" s="21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GSP_A Licence area.</v>
      </c>
      <c r="C13" s="219"/>
      <c r="D13" s="219"/>
      <c r="E13" s="219"/>
    </row>
    <row r="14" spans="1:8" ht="33.75" customHeight="1" x14ac:dyDescent="0.2">
      <c r="A14" s="170" t="s">
        <v>446</v>
      </c>
      <c r="B14" s="219" t="s">
        <v>447</v>
      </c>
      <c r="C14" s="219"/>
      <c r="D14" s="219"/>
      <c r="E14" s="219"/>
    </row>
    <row r="15" spans="1:8" ht="29.25" customHeight="1" x14ac:dyDescent="0.2">
      <c r="A15" s="71" t="s">
        <v>27</v>
      </c>
      <c r="B15" s="219" t="s">
        <v>692</v>
      </c>
      <c r="C15" s="219"/>
      <c r="D15" s="219"/>
      <c r="E15" s="219"/>
    </row>
    <row r="16" spans="1:8" ht="29.25" customHeight="1" x14ac:dyDescent="0.2">
      <c r="A16" s="170" t="s">
        <v>660</v>
      </c>
      <c r="B16" s="219" t="s">
        <v>661</v>
      </c>
      <c r="C16" s="219"/>
      <c r="D16" s="219"/>
      <c r="E16" s="219"/>
    </row>
    <row r="17" spans="1:5" ht="29.25" customHeight="1" x14ac:dyDescent="0.2">
      <c r="A17" s="71" t="s">
        <v>560</v>
      </c>
      <c r="B17" s="219" t="s">
        <v>562</v>
      </c>
      <c r="C17" s="219"/>
      <c r="D17" s="219"/>
      <c r="E17" s="219"/>
    </row>
    <row r="18" spans="1:5" ht="29.25" customHeight="1" x14ac:dyDescent="0.2">
      <c r="A18" s="71" t="s">
        <v>662</v>
      </c>
      <c r="B18" s="219" t="s">
        <v>663</v>
      </c>
      <c r="C18" s="219"/>
      <c r="D18" s="219"/>
      <c r="E18" s="219"/>
    </row>
    <row r="19" spans="1:5" ht="30" customHeight="1" x14ac:dyDescent="0.2">
      <c r="A19" s="71" t="s">
        <v>76</v>
      </c>
      <c r="B19" s="219" t="s">
        <v>75</v>
      </c>
      <c r="C19" s="219"/>
      <c r="D19" s="219"/>
      <c r="E19" s="219"/>
    </row>
    <row r="20" spans="1:5" x14ac:dyDescent="0.2">
      <c r="A20" s="63"/>
      <c r="B20" s="63"/>
      <c r="C20" s="63"/>
      <c r="D20" s="63"/>
      <c r="E20" s="63"/>
    </row>
    <row r="21" spans="1:5" ht="15" x14ac:dyDescent="0.2">
      <c r="A21" s="68" t="s">
        <v>23</v>
      </c>
      <c r="B21" s="63"/>
      <c r="C21" s="63"/>
      <c r="D21" s="63"/>
      <c r="E21" s="63"/>
    </row>
    <row r="22" spans="1:5" ht="15" x14ac:dyDescent="0.2">
      <c r="A22" s="67"/>
      <c r="B22" s="220"/>
      <c r="C22" s="220"/>
      <c r="D22" s="220"/>
      <c r="E22" s="220"/>
    </row>
    <row r="23" spans="1:5" ht="32.25" customHeight="1" x14ac:dyDescent="0.2">
      <c r="A23" s="217" t="s">
        <v>60</v>
      </c>
      <c r="B23" s="218"/>
      <c r="C23" s="218"/>
      <c r="D23" s="218"/>
      <c r="E23" s="218"/>
    </row>
    <row r="24" spans="1:5" x14ac:dyDescent="0.2">
      <c r="A24" s="63"/>
      <c r="B24" s="63"/>
      <c r="C24" s="63"/>
      <c r="D24" s="63"/>
      <c r="E24" s="63"/>
    </row>
    <row r="25" spans="1:5" ht="15" x14ac:dyDescent="0.2">
      <c r="A25" s="69" t="s">
        <v>24</v>
      </c>
      <c r="B25" s="63"/>
      <c r="C25" s="63"/>
      <c r="D25" s="63"/>
      <c r="E25" s="63"/>
    </row>
    <row r="26" spans="1:5" ht="15" x14ac:dyDescent="0.2">
      <c r="A26" s="65"/>
      <c r="B26" s="220"/>
      <c r="C26" s="220"/>
      <c r="D26" s="220"/>
      <c r="E26" s="220"/>
    </row>
    <row r="27" spans="1:5" ht="28.5" customHeight="1" x14ac:dyDescent="0.2">
      <c r="A27" s="217" t="s">
        <v>35</v>
      </c>
      <c r="B27" s="218"/>
      <c r="C27" s="218"/>
      <c r="D27" s="218"/>
      <c r="E27" s="218"/>
    </row>
    <row r="28" spans="1:5" ht="28.5" customHeight="1" x14ac:dyDescent="0.2">
      <c r="A28" s="215" t="s">
        <v>111</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164"/>
  <sheetViews>
    <sheetView zoomScale="80" zoomScaleNormal="80" zoomScaleSheetLayoutView="100" workbookViewId="0"/>
  </sheetViews>
  <sheetFormatPr defaultRowHeight="27.75" customHeight="1" x14ac:dyDescent="0.2"/>
  <cols>
    <col min="1" max="1" width="63.42578125" style="1" customWidth="1"/>
    <col min="2" max="2" width="17.5703125" style="2" customWidth="1"/>
    <col min="3" max="3" width="8.140625" style="1" customWidth="1"/>
    <col min="4" max="5" width="17.5703125" style="2" customWidth="1"/>
    <col min="6" max="16384" width="9.140625" style="1"/>
  </cols>
  <sheetData>
    <row r="1" spans="1:5" ht="27.75" customHeight="1" x14ac:dyDescent="0.2">
      <c r="A1" s="12" t="s">
        <v>16</v>
      </c>
      <c r="B1" s="271"/>
      <c r="C1" s="271"/>
      <c r="D1" s="169"/>
      <c r="E1" s="169"/>
    </row>
    <row r="2" spans="1:5" ht="35.1" customHeight="1" x14ac:dyDescent="0.2">
      <c r="A2" s="237" t="str">
        <f>Overview!B4&amp; " - Effective from "&amp;Overview!D4&amp;" - "&amp;Overview!E4&amp;" Supplier of Last Resort and Eligible Bad Debt Pass-Through Costs"</f>
        <v>Fulcrum Electricity Assets Ltd - GSP_A - Effective from 1 April 2026 - Final Supplier of Last Resort and Eligible Bad Debt Pass-Through Costs</v>
      </c>
      <c r="B2" s="238"/>
      <c r="C2" s="238"/>
      <c r="D2" s="238"/>
      <c r="E2" s="239"/>
    </row>
    <row r="3" spans="1:5" s="73" customFormat="1" ht="14.25" customHeight="1" x14ac:dyDescent="0.2">
      <c r="A3" s="81"/>
      <c r="B3" s="81"/>
      <c r="C3" s="81"/>
      <c r="D3" s="81"/>
      <c r="E3" s="81"/>
    </row>
    <row r="4" spans="1:5" ht="78.75" customHeight="1" x14ac:dyDescent="0.2">
      <c r="A4" s="26" t="s">
        <v>116</v>
      </c>
      <c r="B4" s="13" t="s">
        <v>702</v>
      </c>
      <c r="C4" s="13" t="s">
        <v>20</v>
      </c>
      <c r="D4" s="13" t="s">
        <v>445</v>
      </c>
      <c r="E4" s="13" t="s">
        <v>687</v>
      </c>
    </row>
    <row r="5" spans="1:5" ht="32.25" customHeight="1" x14ac:dyDescent="0.2">
      <c r="A5" s="15" t="s">
        <v>632</v>
      </c>
      <c r="B5" s="193" t="str">
        <f>IFERROR(INDEX('Annex 1 LV, HV and UMS charges'!$B$12:$B$43,MATCH($A5,'Annex 1 LV, HV and UMS charges'!$A$12:$A$43,0)),IF(INDEX('Annex 4 LDNO charges'!$B$11:$B$199,MATCH($A5,'Annex 4 LDNO charges'!$A$11:$A$199,0))=0,"",INDEX('Annex 4 LDNO charges'!$B$11:$B$199,MATCH($A5,'Annex 4 LDNO charges'!$A$11:$A$199,0))))</f>
        <v xml:space="preserve">A01, A02, A1L, A2H </v>
      </c>
      <c r="C5" s="194" t="str">
        <f>IFERROR(INDEX('Annex 1 LV, HV and UMS charges'!$C$12:$C$43,MATCH($A5,'Annex 1 LV, HV and UMS charges'!$A$12:$A$43,0)),INDEX('Annex 4 LDNO charges'!$C$11:$C$199,MATCH($A5,'Annex 4 LDNO charges'!$A$11:$A$199,0)))</f>
        <v>0, 1, 2</v>
      </c>
      <c r="D5" s="213">
        <v>0</v>
      </c>
      <c r="E5" s="213">
        <v>0</v>
      </c>
    </row>
    <row r="6" spans="1:5" ht="27" customHeight="1" x14ac:dyDescent="0.2">
      <c r="A6" s="15" t="s">
        <v>579</v>
      </c>
      <c r="B6" s="193" t="str">
        <f>IFERROR(INDEX('Annex 1 LV, HV and UMS charges'!$B$12:$B$43,MATCH($A6,'Annex 1 LV, HV and UMS charges'!$A$12:$A$43,0)),IF(INDEX('Annex 4 LDNO charges'!$B$11:$B$199,MATCH($A6,'Annex 4 LDNO charges'!$A$11:$A$199,0))=0,"",INDEX('Annex 4 LDNO charges'!$B$11:$B$199,MATCH($A6,'Annex 4 LDNO charges'!$A$11:$A$199,0))))</f>
        <v>A31, A32, A3L, A3H</v>
      </c>
      <c r="C6" s="194" t="str">
        <f>IFERROR(INDEX('Annex 1 LV, HV and UMS charges'!$C$12:$C$43,MATCH($A6,'Annex 1 LV, HV and UMS charges'!$A$12:$A$43,0)),INDEX('Annex 4 LDNO charges'!$C$11:$C$199,MATCH($A6,'Annex 4 LDNO charges'!$A$11:$A$199,0)))</f>
        <v>0, 3, 4, 5-8</v>
      </c>
      <c r="D6" s="177"/>
      <c r="E6" s="213">
        <v>0</v>
      </c>
    </row>
    <row r="7" spans="1:5" ht="27" customHeight="1" x14ac:dyDescent="0.2">
      <c r="A7" s="15" t="s">
        <v>580</v>
      </c>
      <c r="B7" s="193" t="str">
        <f>IFERROR(INDEX('Annex 1 LV, HV and UMS charges'!$B$12:$B$43,MATCH($A7,'Annex 1 LV, HV and UMS charges'!$A$12:$A$43,0)),IF(INDEX('Annex 4 LDNO charges'!$B$11:$B$199,MATCH($A7,'Annex 4 LDNO charges'!$A$11:$A$199,0))=0,"",INDEX('Annex 4 LDNO charges'!$B$11:$B$199,MATCH($A7,'Annex 4 LDNO charges'!$A$11:$A$199,0))))</f>
        <v>1A1, 1A2, 1AL, 1AH</v>
      </c>
      <c r="C7" s="194" t="str">
        <f>IFERROR(INDEX('Annex 1 LV, HV and UMS charges'!$C$12:$C$43,MATCH($A7,'Annex 1 LV, HV and UMS charges'!$A$12:$A$43,0)),INDEX('Annex 4 LDNO charges'!$C$11:$C$199,MATCH($A7,'Annex 4 LDNO charges'!$A$11:$A$199,0)))</f>
        <v>0, 3, 4, 5-8</v>
      </c>
      <c r="D7" s="177"/>
      <c r="E7" s="213">
        <v>0</v>
      </c>
    </row>
    <row r="8" spans="1:5" ht="27" customHeight="1" x14ac:dyDescent="0.2">
      <c r="A8" s="15" t="s">
        <v>581</v>
      </c>
      <c r="B8" s="193" t="str">
        <f>IFERROR(INDEX('Annex 1 LV, HV and UMS charges'!$B$12:$B$43,MATCH($A8,'Annex 1 LV, HV and UMS charges'!$A$12:$A$43,0)),IF(INDEX('Annex 4 LDNO charges'!$B$11:$B$199,MATCH($A8,'Annex 4 LDNO charges'!$A$11:$A$199,0))=0,"",INDEX('Annex 4 LDNO charges'!$B$11:$B$199,MATCH($A8,'Annex 4 LDNO charges'!$A$11:$A$199,0))))</f>
        <v>2A1, 2A2, 2AL, 2AH</v>
      </c>
      <c r="C8" s="194" t="str">
        <f>IFERROR(INDEX('Annex 1 LV, HV and UMS charges'!$C$12:$C$43,MATCH($A8,'Annex 1 LV, HV and UMS charges'!$A$12:$A$43,0)),INDEX('Annex 4 LDNO charges'!$C$11:$C$199,MATCH($A8,'Annex 4 LDNO charges'!$A$11:$A$199,0)))</f>
        <v>0, 3, 4, 5-8</v>
      </c>
      <c r="D8" s="177"/>
      <c r="E8" s="213">
        <v>0</v>
      </c>
    </row>
    <row r="9" spans="1:5" ht="27" customHeight="1" x14ac:dyDescent="0.2">
      <c r="A9" s="15" t="s">
        <v>582</v>
      </c>
      <c r="B9" s="193" t="str">
        <f>IFERROR(INDEX('Annex 1 LV, HV and UMS charges'!$B$12:$B$43,MATCH($A9,'Annex 1 LV, HV and UMS charges'!$A$12:$A$43,0)),IF(INDEX('Annex 4 LDNO charges'!$B$11:$B$199,MATCH($A9,'Annex 4 LDNO charges'!$A$11:$A$199,0))=0,"",INDEX('Annex 4 LDNO charges'!$B$11:$B$199,MATCH($A9,'Annex 4 LDNO charges'!$A$11:$A$199,0))))</f>
        <v xml:space="preserve">3A1, 3A2, 3AL, 3AH </v>
      </c>
      <c r="C9" s="194" t="str">
        <f>IFERROR(INDEX('Annex 1 LV, HV and UMS charges'!$C$12:$C$43,MATCH($A9,'Annex 1 LV, HV and UMS charges'!$A$12:$A$43,0)),INDEX('Annex 4 LDNO charges'!$C$11:$C$199,MATCH($A9,'Annex 4 LDNO charges'!$A$11:$A$199,0)))</f>
        <v>0, 3, 4, 5-8</v>
      </c>
      <c r="D9" s="177"/>
      <c r="E9" s="213">
        <v>0</v>
      </c>
    </row>
    <row r="10" spans="1:5" ht="27" customHeight="1" x14ac:dyDescent="0.2">
      <c r="A10" s="15" t="s">
        <v>583</v>
      </c>
      <c r="B10" s="193" t="str">
        <f>IFERROR(INDEX('Annex 1 LV, HV and UMS charges'!$B$12:$B$43,MATCH($A10,'Annex 1 LV, HV and UMS charges'!$A$12:$A$43,0)),IF(INDEX('Annex 4 LDNO charges'!$B$11:$B$199,MATCH($A10,'Annex 4 LDNO charges'!$A$11:$A$199,0))=0,"",INDEX('Annex 4 LDNO charges'!$B$11:$B$199,MATCH($A10,'Annex 4 LDNO charges'!$A$11:$A$199,0))))</f>
        <v>4A1, 4A2, 4AL, 4AH</v>
      </c>
      <c r="C10" s="194" t="str">
        <f>IFERROR(INDEX('Annex 1 LV, HV and UMS charges'!$C$12:$C$43,MATCH($A10,'Annex 1 LV, HV and UMS charges'!$A$12:$A$43,0)),INDEX('Annex 4 LDNO charges'!$C$11:$C$199,MATCH($A10,'Annex 4 LDNO charges'!$A$11:$A$199,0)))</f>
        <v>0, 3, 4, 5-8</v>
      </c>
      <c r="D10" s="177"/>
      <c r="E10" s="213">
        <v>0</v>
      </c>
    </row>
    <row r="11" spans="1:5" ht="27" customHeight="1" x14ac:dyDescent="0.2">
      <c r="A11" s="161" t="s">
        <v>449</v>
      </c>
      <c r="B11" s="193" t="str">
        <f>IFERROR(INDEX('Annex 1 LV, HV and UMS charges'!$B$12:$B$43,MATCH($A11,'Annex 1 LV, HV and UMS charges'!$A$12:$A$43,0)),IF(INDEX('Annex 4 LDNO charges'!$B$11:$B$199,MATCH($A11,'Annex 4 LDNO charges'!$A$11:$A$199,0))=0,"",INDEX('Annex 4 LDNO charges'!$B$11:$B$199,MATCH($A11,'Annex 4 LDNO charges'!$A$11:$A$199,0))))</f>
        <v>5A1, 5A2</v>
      </c>
      <c r="C11" s="194">
        <f>IFERROR(INDEX('Annex 1 LV, HV and UMS charges'!$C$12:$C$43,MATCH($A11,'Annex 1 LV, HV and UMS charges'!$A$12:$A$43,0)),INDEX('Annex 4 LDNO charges'!$C$11:$C$199,MATCH($A11,'Annex 4 LDNO charges'!$A$11:$A$199,0)))</f>
        <v>0</v>
      </c>
      <c r="D11" s="177"/>
      <c r="E11" s="213">
        <v>0</v>
      </c>
    </row>
    <row r="12" spans="1:5" ht="27" customHeight="1" x14ac:dyDescent="0.2">
      <c r="A12" s="161" t="s">
        <v>450</v>
      </c>
      <c r="B12" s="193" t="str">
        <f>IFERROR(INDEX('Annex 1 LV, HV and UMS charges'!$B$12:$B$43,MATCH($A12,'Annex 1 LV, HV and UMS charges'!$A$12:$A$43,0)),IF(INDEX('Annex 4 LDNO charges'!$B$11:$B$199,MATCH($A12,'Annex 4 LDNO charges'!$A$11:$A$199,0))=0,"",INDEX('Annex 4 LDNO charges'!$B$11:$B$199,MATCH($A12,'Annex 4 LDNO charges'!$A$11:$A$199,0))))</f>
        <v>6A1, 6A2</v>
      </c>
      <c r="C12" s="194">
        <f>IFERROR(INDEX('Annex 1 LV, HV and UMS charges'!$C$12:$C$43,MATCH($A12,'Annex 1 LV, HV and UMS charges'!$A$12:$A$43,0)),INDEX('Annex 4 LDNO charges'!$C$11:$C$199,MATCH($A12,'Annex 4 LDNO charges'!$A$11:$A$199,0)))</f>
        <v>0</v>
      </c>
      <c r="D12" s="177"/>
      <c r="E12" s="213">
        <v>0</v>
      </c>
    </row>
    <row r="13" spans="1:5" ht="27" customHeight="1" x14ac:dyDescent="0.2">
      <c r="A13" s="161" t="s">
        <v>451</v>
      </c>
      <c r="B13" s="193" t="str">
        <f>IFERROR(INDEX('Annex 1 LV, HV and UMS charges'!$B$12:$B$43,MATCH($A13,'Annex 1 LV, HV and UMS charges'!$A$12:$A$43,0)),IF(INDEX('Annex 4 LDNO charges'!$B$11:$B$199,MATCH($A13,'Annex 4 LDNO charges'!$A$11:$A$199,0))=0,"",INDEX('Annex 4 LDNO charges'!$B$11:$B$199,MATCH($A13,'Annex 4 LDNO charges'!$A$11:$A$199,0))))</f>
        <v>7A1, 7A2</v>
      </c>
      <c r="C13" s="194">
        <f>IFERROR(INDEX('Annex 1 LV, HV and UMS charges'!$C$12:$C$43,MATCH($A13,'Annex 1 LV, HV and UMS charges'!$A$12:$A$43,0)),INDEX('Annex 4 LDNO charges'!$C$11:$C$199,MATCH($A13,'Annex 4 LDNO charges'!$A$11:$A$199,0)))</f>
        <v>0</v>
      </c>
      <c r="D13" s="177"/>
      <c r="E13" s="213">
        <v>0</v>
      </c>
    </row>
    <row r="14" spans="1:5" ht="27.75" customHeight="1" x14ac:dyDescent="0.2">
      <c r="A14" s="161" t="s">
        <v>452</v>
      </c>
      <c r="B14" s="193" t="str">
        <f>IFERROR(INDEX('Annex 1 LV, HV and UMS charges'!$B$12:$B$43,MATCH($A14,'Annex 1 LV, HV and UMS charges'!$A$12:$A$43,0)),IF(INDEX('Annex 4 LDNO charges'!$B$11:$B$199,MATCH($A14,'Annex 4 LDNO charges'!$A$11:$A$199,0))=0,"",INDEX('Annex 4 LDNO charges'!$B$11:$B$199,MATCH($A14,'Annex 4 LDNO charges'!$A$11:$A$199,0))))</f>
        <v>8A1, 8A2</v>
      </c>
      <c r="C14" s="194">
        <f>IFERROR(INDEX('Annex 1 LV, HV and UMS charges'!$C$12:$C$43,MATCH($A14,'Annex 1 LV, HV and UMS charges'!$A$12:$A$43,0)),INDEX('Annex 4 LDNO charges'!$C$11:$C$199,MATCH($A14,'Annex 4 LDNO charges'!$A$11:$A$199,0)))</f>
        <v>0</v>
      </c>
      <c r="D14" s="177"/>
      <c r="E14" s="213">
        <v>0</v>
      </c>
    </row>
    <row r="15" spans="1:5" ht="27.75" customHeight="1" x14ac:dyDescent="0.2">
      <c r="A15" s="165" t="s">
        <v>453</v>
      </c>
      <c r="B15" s="193" t="str">
        <f>IFERROR(INDEX('Annex 1 LV, HV and UMS charges'!$B$12:$B$43,MATCH($A15,'Annex 1 LV, HV and UMS charges'!$A$12:$A$43,0)),IF(INDEX('Annex 4 LDNO charges'!$B$11:$B$199,MATCH($A15,'Annex 4 LDNO charges'!$A$11:$A$199,0))=0,"",INDEX('Annex 4 LDNO charges'!$B$11:$B$199,MATCH($A15,'Annex 4 LDNO charges'!$A$11:$A$199,0))))</f>
        <v>9A1, 9A2</v>
      </c>
      <c r="C15" s="194">
        <f>IFERROR(INDEX('Annex 1 LV, HV and UMS charges'!$C$12:$C$43,MATCH($A15,'Annex 1 LV, HV and UMS charges'!$A$12:$A$43,0)),INDEX('Annex 4 LDNO charges'!$C$11:$C$199,MATCH($A15,'Annex 4 LDNO charges'!$A$11:$A$199,0)))</f>
        <v>0</v>
      </c>
      <c r="D15" s="177"/>
      <c r="E15" s="213">
        <v>0</v>
      </c>
    </row>
    <row r="16" spans="1:5" ht="27.75" customHeight="1" x14ac:dyDescent="0.2">
      <c r="A16" s="165" t="s">
        <v>454</v>
      </c>
      <c r="B16" s="193" t="str">
        <f>IFERROR(INDEX('Annex 1 LV, HV and UMS charges'!$B$12:$B$43,MATCH($A16,'Annex 1 LV, HV and UMS charges'!$A$12:$A$43,0)),IF(INDEX('Annex 4 LDNO charges'!$B$11:$B$199,MATCH($A16,'Annex 4 LDNO charges'!$A$11:$A$199,0))=0,"",INDEX('Annex 4 LDNO charges'!$B$11:$B$199,MATCH($A16,'Annex 4 LDNO charges'!$A$11:$A$199,0))))</f>
        <v>2A</v>
      </c>
      <c r="C16" s="194">
        <f>IFERROR(INDEX('Annex 1 LV, HV and UMS charges'!$C$12:$C$43,MATCH($A16,'Annex 1 LV, HV and UMS charges'!$A$12:$A$43,0)),INDEX('Annex 4 LDNO charges'!$C$11:$C$199,MATCH($A16,'Annex 4 LDNO charges'!$A$11:$A$199,0)))</f>
        <v>0</v>
      </c>
      <c r="D16" s="177"/>
      <c r="E16" s="213">
        <v>0</v>
      </c>
    </row>
    <row r="17" spans="1:5" ht="27.75" customHeight="1" x14ac:dyDescent="0.2">
      <c r="A17" s="165" t="s">
        <v>455</v>
      </c>
      <c r="B17" s="193" t="str">
        <f>IFERROR(INDEX('Annex 1 LV, HV and UMS charges'!$B$12:$B$43,MATCH($A17,'Annex 1 LV, HV and UMS charges'!$A$12:$A$43,0)),IF(INDEX('Annex 4 LDNO charges'!$B$11:$B$199,MATCH($A17,'Annex 4 LDNO charges'!$A$11:$A$199,0))=0,"",INDEX('Annex 4 LDNO charges'!$B$11:$B$199,MATCH($A17,'Annex 4 LDNO charges'!$A$11:$A$199,0))))</f>
        <v>12A</v>
      </c>
      <c r="C17" s="194">
        <f>IFERROR(INDEX('Annex 1 LV, HV and UMS charges'!$C$12:$C$43,MATCH($A17,'Annex 1 LV, HV and UMS charges'!$A$12:$A$43,0)),INDEX('Annex 4 LDNO charges'!$C$11:$C$199,MATCH($A17,'Annex 4 LDNO charges'!$A$11:$A$199,0)))</f>
        <v>0</v>
      </c>
      <c r="D17" s="177"/>
      <c r="E17" s="213">
        <v>0</v>
      </c>
    </row>
    <row r="18" spans="1:5" ht="27.75" customHeight="1" x14ac:dyDescent="0.2">
      <c r="A18" s="165" t="s">
        <v>456</v>
      </c>
      <c r="B18" s="193" t="str">
        <f>IFERROR(INDEX('Annex 1 LV, HV and UMS charges'!$B$12:$B$43,MATCH($A18,'Annex 1 LV, HV and UMS charges'!$A$12:$A$43,0)),IF(INDEX('Annex 4 LDNO charges'!$B$11:$B$199,MATCH($A18,'Annex 4 LDNO charges'!$A$11:$A$199,0))=0,"",INDEX('Annex 4 LDNO charges'!$B$11:$B$199,MATCH($A18,'Annex 4 LDNO charges'!$A$11:$A$199,0))))</f>
        <v>22A</v>
      </c>
      <c r="C18" s="194">
        <f>IFERROR(INDEX('Annex 1 LV, HV and UMS charges'!$C$12:$C$43,MATCH($A18,'Annex 1 LV, HV and UMS charges'!$A$12:$A$43,0)),INDEX('Annex 4 LDNO charges'!$C$11:$C$199,MATCH($A18,'Annex 4 LDNO charges'!$A$11:$A$199,0)))</f>
        <v>0</v>
      </c>
      <c r="D18" s="177"/>
      <c r="E18" s="213">
        <v>0</v>
      </c>
    </row>
    <row r="19" spans="1:5" ht="27.75" customHeight="1" x14ac:dyDescent="0.2">
      <c r="A19" s="165" t="s">
        <v>457</v>
      </c>
      <c r="B19" s="193" t="str">
        <f>IFERROR(INDEX('Annex 1 LV, HV and UMS charges'!$B$12:$B$43,MATCH($A19,'Annex 1 LV, HV and UMS charges'!$A$12:$A$43,0)),IF(INDEX('Annex 4 LDNO charges'!$B$11:$B$199,MATCH($A19,'Annex 4 LDNO charges'!$A$11:$A$199,0))=0,"",INDEX('Annex 4 LDNO charges'!$B$11:$B$199,MATCH($A19,'Annex 4 LDNO charges'!$A$11:$A$199,0))))</f>
        <v>32A</v>
      </c>
      <c r="C19" s="194">
        <f>IFERROR(INDEX('Annex 1 LV, HV and UMS charges'!$C$12:$C$43,MATCH($A19,'Annex 1 LV, HV and UMS charges'!$A$12:$A$43,0)),INDEX('Annex 4 LDNO charges'!$C$11:$C$199,MATCH($A19,'Annex 4 LDNO charges'!$A$11:$A$199,0)))</f>
        <v>0</v>
      </c>
      <c r="D19" s="177"/>
      <c r="E19" s="213">
        <v>0</v>
      </c>
    </row>
    <row r="20" spans="1:5" ht="27.75" customHeight="1" x14ac:dyDescent="0.2">
      <c r="A20" s="165" t="s">
        <v>458</v>
      </c>
      <c r="B20" s="193" t="str">
        <f>IFERROR(INDEX('Annex 1 LV, HV and UMS charges'!$B$12:$B$43,MATCH($A20,'Annex 1 LV, HV and UMS charges'!$A$12:$A$43,0)),IF(INDEX('Annex 4 LDNO charges'!$B$11:$B$199,MATCH($A20,'Annex 4 LDNO charges'!$A$11:$A$199,0))=0,"",INDEX('Annex 4 LDNO charges'!$B$11:$B$199,MATCH($A20,'Annex 4 LDNO charges'!$A$11:$A$199,0))))</f>
        <v>42A</v>
      </c>
      <c r="C20" s="194">
        <f>IFERROR(INDEX('Annex 1 LV, HV and UMS charges'!$C$12:$C$43,MATCH($A20,'Annex 1 LV, HV and UMS charges'!$A$12:$A$43,0)),INDEX('Annex 4 LDNO charges'!$C$11:$C$199,MATCH($A20,'Annex 4 LDNO charges'!$A$11:$A$199,0)))</f>
        <v>0</v>
      </c>
      <c r="D20" s="177"/>
      <c r="E20" s="213">
        <v>0</v>
      </c>
    </row>
    <row r="21" spans="1:5" ht="27.75" customHeight="1" x14ac:dyDescent="0.2">
      <c r="A21" s="165" t="s">
        <v>459</v>
      </c>
      <c r="B21" s="193" t="str">
        <f>IFERROR(INDEX('Annex 1 LV, HV and UMS charges'!$B$12:$B$43,MATCH($A21,'Annex 1 LV, HV and UMS charges'!$A$12:$A$43,0)),IF(INDEX('Annex 4 LDNO charges'!$B$11:$B$199,MATCH($A21,'Annex 4 LDNO charges'!$A$11:$A$199,0))=0,"",INDEX('Annex 4 LDNO charges'!$B$11:$B$199,MATCH($A21,'Annex 4 LDNO charges'!$A$11:$A$199,0))))</f>
        <v>52A</v>
      </c>
      <c r="C21" s="194">
        <f>IFERROR(INDEX('Annex 1 LV, HV and UMS charges'!$C$12:$C$43,MATCH($A21,'Annex 1 LV, HV and UMS charges'!$A$12:$A$43,0)),INDEX('Annex 4 LDNO charges'!$C$11:$C$199,MATCH($A21,'Annex 4 LDNO charges'!$A$11:$A$199,0)))</f>
        <v>0</v>
      </c>
      <c r="D21" s="177"/>
      <c r="E21" s="213">
        <v>0</v>
      </c>
    </row>
    <row r="22" spans="1:5" ht="27.75" customHeight="1" x14ac:dyDescent="0.2">
      <c r="A22" s="165" t="s">
        <v>460</v>
      </c>
      <c r="B22" s="193" t="str">
        <f>IFERROR(INDEX('Annex 1 LV, HV and UMS charges'!$B$12:$B$43,MATCH($A22,'Annex 1 LV, HV and UMS charges'!$A$12:$A$43,0)),IF(INDEX('Annex 4 LDNO charges'!$B$11:$B$199,MATCH($A22,'Annex 4 LDNO charges'!$A$11:$A$199,0))=0,"",INDEX('Annex 4 LDNO charges'!$B$11:$B$199,MATCH($A22,'Annex 4 LDNO charges'!$A$11:$A$199,0))))</f>
        <v>62A</v>
      </c>
      <c r="C22" s="194">
        <f>IFERROR(INDEX('Annex 1 LV, HV and UMS charges'!$C$12:$C$43,MATCH($A22,'Annex 1 LV, HV and UMS charges'!$A$12:$A$43,0)),INDEX('Annex 4 LDNO charges'!$C$11:$C$199,MATCH($A22,'Annex 4 LDNO charges'!$A$11:$A$199,0)))</f>
        <v>0</v>
      </c>
      <c r="D22" s="177"/>
      <c r="E22" s="213">
        <v>0</v>
      </c>
    </row>
    <row r="23" spans="1:5" ht="27.75" customHeight="1" x14ac:dyDescent="0.2">
      <c r="A23" s="161" t="s">
        <v>461</v>
      </c>
      <c r="B23" s="193" t="str">
        <f>IFERROR(INDEX('Annex 1 LV, HV and UMS charges'!$B$12:$B$43,MATCH($A23,'Annex 1 LV, HV and UMS charges'!$A$12:$A$43,0)),IF(INDEX('Annex 4 LDNO charges'!$B$11:$B$199,MATCH($A23,'Annex 4 LDNO charges'!$A$11:$A$199,0))=0,"",INDEX('Annex 4 LDNO charges'!$B$11:$B$199,MATCH($A23,'Annex 4 LDNO charges'!$A$11:$A$199,0))))</f>
        <v>72A</v>
      </c>
      <c r="C23" s="194">
        <f>IFERROR(INDEX('Annex 1 LV, HV and UMS charges'!$C$12:$C$43,MATCH($A23,'Annex 1 LV, HV and UMS charges'!$A$12:$A$43,0)),INDEX('Annex 4 LDNO charges'!$C$11:$C$199,MATCH($A23,'Annex 4 LDNO charges'!$A$11:$A$199,0)))</f>
        <v>0</v>
      </c>
      <c r="D23" s="177"/>
      <c r="E23" s="213">
        <v>0</v>
      </c>
    </row>
    <row r="24" spans="1:5" ht="27.75" customHeight="1" x14ac:dyDescent="0.2">
      <c r="A24" s="161" t="s">
        <v>462</v>
      </c>
      <c r="B24" s="193" t="str">
        <f>IFERROR(INDEX('Annex 1 LV, HV and UMS charges'!$B$12:$B$43,MATCH($A24,'Annex 1 LV, HV and UMS charges'!$A$12:$A$43,0)),IF(INDEX('Annex 4 LDNO charges'!$B$11:$B$199,MATCH($A24,'Annex 4 LDNO charges'!$A$11:$A$199,0))=0,"",INDEX('Annex 4 LDNO charges'!$B$11:$B$199,MATCH($A24,'Annex 4 LDNO charges'!$A$11:$A$199,0))))</f>
        <v>82A</v>
      </c>
      <c r="C24" s="194">
        <f>IFERROR(INDEX('Annex 1 LV, HV and UMS charges'!$C$12:$C$43,MATCH($A24,'Annex 1 LV, HV and UMS charges'!$A$12:$A$43,0)),INDEX('Annex 4 LDNO charges'!$C$11:$C$199,MATCH($A24,'Annex 4 LDNO charges'!$A$11:$A$199,0)))</f>
        <v>0</v>
      </c>
      <c r="D24" s="177"/>
      <c r="E24" s="213">
        <v>0</v>
      </c>
    </row>
    <row r="25" spans="1:5" ht="27.75" customHeight="1" x14ac:dyDescent="0.2">
      <c r="A25" s="161" t="s">
        <v>463</v>
      </c>
      <c r="B25" s="193" t="str">
        <f>IFERROR(INDEX('Annex 1 LV, HV and UMS charges'!$B$12:$B$43,MATCH($A25,'Annex 1 LV, HV and UMS charges'!$A$12:$A$43,0)),IF(INDEX('Annex 4 LDNO charges'!$B$11:$B$199,MATCH($A25,'Annex 4 LDNO charges'!$A$11:$A$199,0))=0,"",INDEX('Annex 4 LDNO charges'!$B$11:$B$199,MATCH($A25,'Annex 4 LDNO charges'!$A$11:$A$199,0))))</f>
        <v>92A</v>
      </c>
      <c r="C25" s="194">
        <f>IFERROR(INDEX('Annex 1 LV, HV and UMS charges'!$C$12:$C$43,MATCH($A25,'Annex 1 LV, HV and UMS charges'!$A$12:$A$43,0)),INDEX('Annex 4 LDNO charges'!$C$11:$C$199,MATCH($A25,'Annex 4 LDNO charges'!$A$11:$A$199,0)))</f>
        <v>0</v>
      </c>
      <c r="D25" s="177"/>
      <c r="E25" s="213">
        <v>0</v>
      </c>
    </row>
    <row r="26" spans="1:5" ht="27.75" customHeight="1" x14ac:dyDescent="0.2">
      <c r="A26" s="161" t="s">
        <v>584</v>
      </c>
      <c r="B26" s="193" t="str">
        <f>IFERROR(INDEX('Annex 1 LV, HV and UMS charges'!$B$12:$B$43,MATCH($A26,'Annex 1 LV, HV and UMS charges'!$A$12:$A$43,0)),IF(INDEX('Annex 4 LDNO charges'!$B$11:$B$199,MATCH($A26,'Annex 4 LDNO charges'!$A$11:$A$199,0))=0,"",INDEX('Annex 4 LDNO charges'!$B$11:$B$199,MATCH($A26,'Annex 4 LDNO charges'!$A$11:$A$199,0))))</f>
        <v>A01, A1L</v>
      </c>
      <c r="C26" s="194" t="str">
        <f>IFERROR(INDEX('Annex 1 LV, HV and UMS charges'!$C$12:$C$43,MATCH($A26,'Annex 1 LV, HV and UMS charges'!$A$12:$A$43,0)),INDEX('Annex 4 LDNO charges'!$C$11:$C$199,MATCH($A26,'Annex 4 LDNO charges'!$A$11:$A$199,0)))</f>
        <v>0, 1, 2</v>
      </c>
      <c r="D26" s="213">
        <v>0</v>
      </c>
      <c r="E26" s="213">
        <v>0</v>
      </c>
    </row>
    <row r="27" spans="1:5" ht="27.75" customHeight="1" x14ac:dyDescent="0.2">
      <c r="A27" s="161" t="s">
        <v>585</v>
      </c>
      <c r="B27" s="193" t="str">
        <f>IFERROR(INDEX('Annex 1 LV, HV and UMS charges'!$B$12:$B$43,MATCH($A27,'Annex 1 LV, HV and UMS charges'!$A$12:$A$43,0)),IF(INDEX('Annex 4 LDNO charges'!$B$11:$B$199,MATCH($A27,'Annex 4 LDNO charges'!$A$11:$A$199,0))=0,"",INDEX('Annex 4 LDNO charges'!$B$11:$B$199,MATCH($A27,'Annex 4 LDNO charges'!$A$11:$A$199,0))))</f>
        <v>A31, A3L</v>
      </c>
      <c r="C27" s="194" t="str">
        <f>IFERROR(INDEX('Annex 1 LV, HV and UMS charges'!$C$12:$C$43,MATCH($A27,'Annex 1 LV, HV and UMS charges'!$A$12:$A$43,0)),INDEX('Annex 4 LDNO charges'!$C$11:$C$199,MATCH($A27,'Annex 4 LDNO charges'!$A$11:$A$199,0)))</f>
        <v>0, 3, 4, 5-8</v>
      </c>
      <c r="D27" s="177"/>
      <c r="E27" s="213">
        <v>0</v>
      </c>
    </row>
    <row r="28" spans="1:5" ht="27.75" customHeight="1" x14ac:dyDescent="0.2">
      <c r="A28" s="161" t="s">
        <v>586</v>
      </c>
      <c r="B28" s="193" t="str">
        <f>IFERROR(INDEX('Annex 1 LV, HV and UMS charges'!$B$12:$B$43,MATCH($A28,'Annex 1 LV, HV and UMS charges'!$A$12:$A$43,0)),IF(INDEX('Annex 4 LDNO charges'!$B$11:$B$199,MATCH($A28,'Annex 4 LDNO charges'!$A$11:$A$199,0))=0,"",INDEX('Annex 4 LDNO charges'!$B$11:$B$199,MATCH($A28,'Annex 4 LDNO charges'!$A$11:$A$199,0))))</f>
        <v>1A1, 1AL</v>
      </c>
      <c r="C28" s="194" t="str">
        <f>IFERROR(INDEX('Annex 1 LV, HV and UMS charges'!$C$12:$C$43,MATCH($A28,'Annex 1 LV, HV and UMS charges'!$A$12:$A$43,0)),INDEX('Annex 4 LDNO charges'!$C$11:$C$199,MATCH($A28,'Annex 4 LDNO charges'!$A$11:$A$199,0)))</f>
        <v>0, 3, 4, 5-8</v>
      </c>
      <c r="D28" s="177"/>
      <c r="E28" s="213">
        <v>0</v>
      </c>
    </row>
    <row r="29" spans="1:5" ht="27.75" customHeight="1" x14ac:dyDescent="0.2">
      <c r="A29" s="161" t="s">
        <v>587</v>
      </c>
      <c r="B29" s="193" t="str">
        <f>IFERROR(INDEX('Annex 1 LV, HV and UMS charges'!$B$12:$B$43,MATCH($A29,'Annex 1 LV, HV and UMS charges'!$A$12:$A$43,0)),IF(INDEX('Annex 4 LDNO charges'!$B$11:$B$199,MATCH($A29,'Annex 4 LDNO charges'!$A$11:$A$199,0))=0,"",INDEX('Annex 4 LDNO charges'!$B$11:$B$199,MATCH($A29,'Annex 4 LDNO charges'!$A$11:$A$199,0))))</f>
        <v>2A1, 2AL</v>
      </c>
      <c r="C29" s="194" t="str">
        <f>IFERROR(INDEX('Annex 1 LV, HV and UMS charges'!$C$12:$C$43,MATCH($A29,'Annex 1 LV, HV and UMS charges'!$A$12:$A$43,0)),INDEX('Annex 4 LDNO charges'!$C$11:$C$199,MATCH($A29,'Annex 4 LDNO charges'!$A$11:$A$199,0)))</f>
        <v>0, 3, 4, 5-8</v>
      </c>
      <c r="D29" s="177"/>
      <c r="E29" s="213">
        <v>0</v>
      </c>
    </row>
    <row r="30" spans="1:5" ht="27.75" customHeight="1" x14ac:dyDescent="0.2">
      <c r="A30" s="161" t="s">
        <v>588</v>
      </c>
      <c r="B30" s="193" t="str">
        <f>IFERROR(INDEX('Annex 1 LV, HV and UMS charges'!$B$12:$B$43,MATCH($A30,'Annex 1 LV, HV and UMS charges'!$A$12:$A$43,0)),IF(INDEX('Annex 4 LDNO charges'!$B$11:$B$199,MATCH($A30,'Annex 4 LDNO charges'!$A$11:$A$199,0))=0,"",INDEX('Annex 4 LDNO charges'!$B$11:$B$199,MATCH($A30,'Annex 4 LDNO charges'!$A$11:$A$199,0))))</f>
        <v>3A1, 3AL</v>
      </c>
      <c r="C30" s="194" t="str">
        <f>IFERROR(INDEX('Annex 1 LV, HV and UMS charges'!$C$12:$C$43,MATCH($A30,'Annex 1 LV, HV and UMS charges'!$A$12:$A$43,0)),INDEX('Annex 4 LDNO charges'!$C$11:$C$199,MATCH($A30,'Annex 4 LDNO charges'!$A$11:$A$199,0)))</f>
        <v>0, 3, 4, 5-8</v>
      </c>
      <c r="D30" s="177"/>
      <c r="E30" s="213">
        <v>0</v>
      </c>
    </row>
    <row r="31" spans="1:5" ht="27.75" customHeight="1" x14ac:dyDescent="0.2">
      <c r="A31" s="161" t="s">
        <v>589</v>
      </c>
      <c r="B31" s="193" t="str">
        <f>IFERROR(INDEX('Annex 1 LV, HV and UMS charges'!$B$12:$B$43,MATCH($A31,'Annex 1 LV, HV and UMS charges'!$A$12:$A$43,0)),IF(INDEX('Annex 4 LDNO charges'!$B$11:$B$199,MATCH($A31,'Annex 4 LDNO charges'!$A$11:$A$199,0))=0,"",INDEX('Annex 4 LDNO charges'!$B$11:$B$199,MATCH($A31,'Annex 4 LDNO charges'!$A$11:$A$199,0))))</f>
        <v>4A1, 4AL</v>
      </c>
      <c r="C31" s="194" t="str">
        <f>IFERROR(INDEX('Annex 1 LV, HV and UMS charges'!$C$12:$C$43,MATCH($A31,'Annex 1 LV, HV and UMS charges'!$A$12:$A$43,0)),INDEX('Annex 4 LDNO charges'!$C$11:$C$199,MATCH($A31,'Annex 4 LDNO charges'!$A$11:$A$199,0)))</f>
        <v>0, 3, 4, 5-8</v>
      </c>
      <c r="D31" s="177"/>
      <c r="E31" s="213">
        <v>0</v>
      </c>
    </row>
    <row r="32" spans="1:5" ht="27.75" customHeight="1" x14ac:dyDescent="0.2">
      <c r="A32" s="161" t="s">
        <v>464</v>
      </c>
      <c r="B32" s="193" t="str">
        <f>IFERROR(INDEX('Annex 1 LV, HV and UMS charges'!$B$12:$B$43,MATCH($A32,'Annex 1 LV, HV and UMS charges'!$A$12:$A$43,0)),IF(INDEX('Annex 4 LDNO charges'!$B$11:$B$199,MATCH($A32,'Annex 4 LDNO charges'!$A$11:$A$199,0))=0,"",INDEX('Annex 4 LDNO charges'!$B$11:$B$199,MATCH($A32,'Annex 4 LDNO charges'!$A$11:$A$199,0))))</f>
        <v>5A1</v>
      </c>
      <c r="C32" s="194">
        <f>IFERROR(INDEX('Annex 1 LV, HV and UMS charges'!$C$12:$C$43,MATCH($A32,'Annex 1 LV, HV and UMS charges'!$A$12:$A$43,0)),INDEX('Annex 4 LDNO charges'!$C$11:$C$199,MATCH($A32,'Annex 4 LDNO charges'!$A$11:$A$199,0)))</f>
        <v>0</v>
      </c>
      <c r="D32" s="177"/>
      <c r="E32" s="213">
        <v>0</v>
      </c>
    </row>
    <row r="33" spans="1:5" ht="27.75" customHeight="1" x14ac:dyDescent="0.2">
      <c r="A33" s="161" t="s">
        <v>465</v>
      </c>
      <c r="B33" s="193" t="str">
        <f>IFERROR(INDEX('Annex 1 LV, HV and UMS charges'!$B$12:$B$43,MATCH($A33,'Annex 1 LV, HV and UMS charges'!$A$12:$A$43,0)),IF(INDEX('Annex 4 LDNO charges'!$B$11:$B$199,MATCH($A33,'Annex 4 LDNO charges'!$A$11:$A$199,0))=0,"",INDEX('Annex 4 LDNO charges'!$B$11:$B$199,MATCH($A33,'Annex 4 LDNO charges'!$A$11:$A$199,0))))</f>
        <v>6A1</v>
      </c>
      <c r="C33" s="194">
        <f>IFERROR(INDEX('Annex 1 LV, HV and UMS charges'!$C$12:$C$43,MATCH($A33,'Annex 1 LV, HV and UMS charges'!$A$12:$A$43,0)),INDEX('Annex 4 LDNO charges'!$C$11:$C$199,MATCH($A33,'Annex 4 LDNO charges'!$A$11:$A$199,0)))</f>
        <v>0</v>
      </c>
      <c r="D33" s="177"/>
      <c r="E33" s="213">
        <v>0</v>
      </c>
    </row>
    <row r="34" spans="1:5" ht="27.75" customHeight="1" x14ac:dyDescent="0.2">
      <c r="A34" s="161" t="s">
        <v>466</v>
      </c>
      <c r="B34" s="193" t="str">
        <f>IFERROR(INDEX('Annex 1 LV, HV and UMS charges'!$B$12:$B$43,MATCH($A34,'Annex 1 LV, HV and UMS charges'!$A$12:$A$43,0)),IF(INDEX('Annex 4 LDNO charges'!$B$11:$B$199,MATCH($A34,'Annex 4 LDNO charges'!$A$11:$A$199,0))=0,"",INDEX('Annex 4 LDNO charges'!$B$11:$B$199,MATCH($A34,'Annex 4 LDNO charges'!$A$11:$A$199,0))))</f>
        <v>7A1</v>
      </c>
      <c r="C34" s="194">
        <f>IFERROR(INDEX('Annex 1 LV, HV and UMS charges'!$C$12:$C$43,MATCH($A34,'Annex 1 LV, HV and UMS charges'!$A$12:$A$43,0)),INDEX('Annex 4 LDNO charges'!$C$11:$C$199,MATCH($A34,'Annex 4 LDNO charges'!$A$11:$A$199,0)))</f>
        <v>0</v>
      </c>
      <c r="D34" s="177"/>
      <c r="E34" s="213">
        <v>0</v>
      </c>
    </row>
    <row r="35" spans="1:5" ht="27.75" customHeight="1" x14ac:dyDescent="0.2">
      <c r="A35" s="161" t="s">
        <v>467</v>
      </c>
      <c r="B35" s="193" t="str">
        <f>IFERROR(INDEX('Annex 1 LV, HV and UMS charges'!$B$12:$B$43,MATCH($A35,'Annex 1 LV, HV and UMS charges'!$A$12:$A$43,0)),IF(INDEX('Annex 4 LDNO charges'!$B$11:$B$199,MATCH($A35,'Annex 4 LDNO charges'!$A$11:$A$199,0))=0,"",INDEX('Annex 4 LDNO charges'!$B$11:$B$199,MATCH($A35,'Annex 4 LDNO charges'!$A$11:$A$199,0))))</f>
        <v>8A1</v>
      </c>
      <c r="C35" s="194">
        <f>IFERROR(INDEX('Annex 1 LV, HV and UMS charges'!$C$12:$C$43,MATCH($A35,'Annex 1 LV, HV and UMS charges'!$A$12:$A$43,0)),INDEX('Annex 4 LDNO charges'!$C$11:$C$199,MATCH($A35,'Annex 4 LDNO charges'!$A$11:$A$199,0)))</f>
        <v>0</v>
      </c>
      <c r="D35" s="177"/>
      <c r="E35" s="213">
        <v>0</v>
      </c>
    </row>
    <row r="36" spans="1:5" ht="27.75" customHeight="1" x14ac:dyDescent="0.2">
      <c r="A36" s="161" t="s">
        <v>468</v>
      </c>
      <c r="B36" s="193" t="str">
        <f>IFERROR(INDEX('Annex 1 LV, HV and UMS charges'!$B$12:$B$43,MATCH($A36,'Annex 1 LV, HV and UMS charges'!$A$12:$A$43,0)),IF(INDEX('Annex 4 LDNO charges'!$B$11:$B$199,MATCH($A36,'Annex 4 LDNO charges'!$A$11:$A$199,0))=0,"",INDEX('Annex 4 LDNO charges'!$B$11:$B$199,MATCH($A36,'Annex 4 LDNO charges'!$A$11:$A$199,0))))</f>
        <v>9A1</v>
      </c>
      <c r="C36" s="194">
        <f>IFERROR(INDEX('Annex 1 LV, HV and UMS charges'!$C$12:$C$43,MATCH($A36,'Annex 1 LV, HV and UMS charges'!$A$12:$A$43,0)),INDEX('Annex 4 LDNO charges'!$C$11:$C$199,MATCH($A36,'Annex 4 LDNO charges'!$A$11:$A$199,0)))</f>
        <v>0</v>
      </c>
      <c r="D36" s="177"/>
      <c r="E36" s="213">
        <v>0</v>
      </c>
    </row>
    <row r="37" spans="1:5" ht="27.75" customHeight="1" x14ac:dyDescent="0.2">
      <c r="A37" s="165" t="s">
        <v>590</v>
      </c>
      <c r="B37" s="193" t="str">
        <f>IFERROR(INDEX('Annex 1 LV, HV and UMS charges'!$B$12:$B$43,MATCH($A37,'Annex 1 LV, HV and UMS charges'!$A$12:$A$43,0)),IF(INDEX('Annex 4 LDNO charges'!$B$11:$B$199,MATCH($A37,'Annex 4 LDNO charges'!$A$11:$A$199,0))=0,"",INDEX('Annex 4 LDNO charges'!$B$11:$B$199,MATCH($A37,'Annex 4 LDNO charges'!$A$11:$A$199,0))))</f>
        <v>A02, A2H</v>
      </c>
      <c r="C37" s="194" t="str">
        <f>IFERROR(INDEX('Annex 1 LV, HV and UMS charges'!$C$12:$C$43,MATCH($A37,'Annex 1 LV, HV and UMS charges'!$A$12:$A$43,0)),INDEX('Annex 4 LDNO charges'!$C$11:$C$199,MATCH($A37,'Annex 4 LDNO charges'!$A$11:$A$199,0)))</f>
        <v>0, 1, 2</v>
      </c>
      <c r="D37" s="213">
        <v>0</v>
      </c>
      <c r="E37" s="213">
        <v>0</v>
      </c>
    </row>
    <row r="38" spans="1:5" ht="27.75" customHeight="1" x14ac:dyDescent="0.2">
      <c r="A38" s="161" t="s">
        <v>591</v>
      </c>
      <c r="B38" s="193" t="str">
        <f>IFERROR(INDEX('Annex 1 LV, HV and UMS charges'!$B$12:$B$43,MATCH($A38,'Annex 1 LV, HV and UMS charges'!$A$12:$A$43,0)),IF(INDEX('Annex 4 LDNO charges'!$B$11:$B$199,MATCH($A38,'Annex 4 LDNO charges'!$A$11:$A$199,0))=0,"",INDEX('Annex 4 LDNO charges'!$B$11:$B$199,MATCH($A38,'Annex 4 LDNO charges'!$A$11:$A$199,0))))</f>
        <v>A32, A3H</v>
      </c>
      <c r="C38" s="194" t="str">
        <f>IFERROR(INDEX('Annex 1 LV, HV and UMS charges'!$C$12:$C$43,MATCH($A38,'Annex 1 LV, HV and UMS charges'!$A$12:$A$43,0)),INDEX('Annex 4 LDNO charges'!$C$11:$C$199,MATCH($A38,'Annex 4 LDNO charges'!$A$11:$A$199,0)))</f>
        <v>0, 3, 4, 5-8</v>
      </c>
      <c r="D38" s="177"/>
      <c r="E38" s="213">
        <v>0</v>
      </c>
    </row>
    <row r="39" spans="1:5" ht="27.75" customHeight="1" x14ac:dyDescent="0.2">
      <c r="A39" s="161" t="s">
        <v>592</v>
      </c>
      <c r="B39" s="193" t="str">
        <f>IFERROR(INDEX('Annex 1 LV, HV and UMS charges'!$B$12:$B$43,MATCH($A39,'Annex 1 LV, HV and UMS charges'!$A$12:$A$43,0)),IF(INDEX('Annex 4 LDNO charges'!$B$11:$B$199,MATCH($A39,'Annex 4 LDNO charges'!$A$11:$A$199,0))=0,"",INDEX('Annex 4 LDNO charges'!$B$11:$B$199,MATCH($A39,'Annex 4 LDNO charges'!$A$11:$A$199,0))))</f>
        <v>1A2, 1AH</v>
      </c>
      <c r="C39" s="194" t="str">
        <f>IFERROR(INDEX('Annex 1 LV, HV and UMS charges'!$C$12:$C$43,MATCH($A39,'Annex 1 LV, HV and UMS charges'!$A$12:$A$43,0)),INDEX('Annex 4 LDNO charges'!$C$11:$C$199,MATCH($A39,'Annex 4 LDNO charges'!$A$11:$A$199,0)))</f>
        <v>0, 3, 4, 5-8</v>
      </c>
      <c r="D39" s="177"/>
      <c r="E39" s="213">
        <v>0</v>
      </c>
    </row>
    <row r="40" spans="1:5" ht="27.75" customHeight="1" x14ac:dyDescent="0.2">
      <c r="A40" s="161" t="s">
        <v>593</v>
      </c>
      <c r="B40" s="193" t="str">
        <f>IFERROR(INDEX('Annex 1 LV, HV and UMS charges'!$B$12:$B$43,MATCH($A40,'Annex 1 LV, HV and UMS charges'!$A$12:$A$43,0)),IF(INDEX('Annex 4 LDNO charges'!$B$11:$B$199,MATCH($A40,'Annex 4 LDNO charges'!$A$11:$A$199,0))=0,"",INDEX('Annex 4 LDNO charges'!$B$11:$B$199,MATCH($A40,'Annex 4 LDNO charges'!$A$11:$A$199,0))))</f>
        <v>2A2, 2AH</v>
      </c>
      <c r="C40" s="194" t="str">
        <f>IFERROR(INDEX('Annex 1 LV, HV and UMS charges'!$C$12:$C$43,MATCH($A40,'Annex 1 LV, HV and UMS charges'!$A$12:$A$43,0)),INDEX('Annex 4 LDNO charges'!$C$11:$C$199,MATCH($A40,'Annex 4 LDNO charges'!$A$11:$A$199,0)))</f>
        <v>0, 3, 4, 5-8</v>
      </c>
      <c r="D40" s="177"/>
      <c r="E40" s="213">
        <v>0</v>
      </c>
    </row>
    <row r="41" spans="1:5" ht="27.75" customHeight="1" x14ac:dyDescent="0.2">
      <c r="A41" s="161" t="s">
        <v>594</v>
      </c>
      <c r="B41" s="193" t="str">
        <f>IFERROR(INDEX('Annex 1 LV, HV and UMS charges'!$B$12:$B$43,MATCH($A41,'Annex 1 LV, HV and UMS charges'!$A$12:$A$43,0)),IF(INDEX('Annex 4 LDNO charges'!$B$11:$B$199,MATCH($A41,'Annex 4 LDNO charges'!$A$11:$A$199,0))=0,"",INDEX('Annex 4 LDNO charges'!$B$11:$B$199,MATCH($A41,'Annex 4 LDNO charges'!$A$11:$A$199,0))))</f>
        <v>3A2, 3AH</v>
      </c>
      <c r="C41" s="194" t="str">
        <f>IFERROR(INDEX('Annex 1 LV, HV and UMS charges'!$C$12:$C$43,MATCH($A41,'Annex 1 LV, HV and UMS charges'!$A$12:$A$43,0)),INDEX('Annex 4 LDNO charges'!$C$11:$C$199,MATCH($A41,'Annex 4 LDNO charges'!$A$11:$A$199,0)))</f>
        <v>0, 3, 4, 5-8</v>
      </c>
      <c r="D41" s="177"/>
      <c r="E41" s="213">
        <v>0</v>
      </c>
    </row>
    <row r="42" spans="1:5" ht="27.75" customHeight="1" x14ac:dyDescent="0.2">
      <c r="A42" s="161" t="s">
        <v>595</v>
      </c>
      <c r="B42" s="193" t="str">
        <f>IFERROR(INDEX('Annex 1 LV, HV and UMS charges'!$B$12:$B$43,MATCH($A42,'Annex 1 LV, HV and UMS charges'!$A$12:$A$43,0)),IF(INDEX('Annex 4 LDNO charges'!$B$11:$B$199,MATCH($A42,'Annex 4 LDNO charges'!$A$11:$A$199,0))=0,"",INDEX('Annex 4 LDNO charges'!$B$11:$B$199,MATCH($A42,'Annex 4 LDNO charges'!$A$11:$A$199,0))))</f>
        <v>4A2, 4AH</v>
      </c>
      <c r="C42" s="194" t="str">
        <f>IFERROR(INDEX('Annex 1 LV, HV and UMS charges'!$C$12:$C$43,MATCH($A42,'Annex 1 LV, HV and UMS charges'!$A$12:$A$43,0)),INDEX('Annex 4 LDNO charges'!$C$11:$C$199,MATCH($A42,'Annex 4 LDNO charges'!$A$11:$A$199,0)))</f>
        <v>0, 3, 4, 5-8</v>
      </c>
      <c r="D42" s="177"/>
      <c r="E42" s="213">
        <v>0</v>
      </c>
    </row>
    <row r="43" spans="1:5" ht="27.75" customHeight="1" x14ac:dyDescent="0.2">
      <c r="A43" s="161" t="s">
        <v>470</v>
      </c>
      <c r="B43" s="193" t="str">
        <f>IFERROR(INDEX('Annex 1 LV, HV and UMS charges'!$B$12:$B$43,MATCH($A43,'Annex 1 LV, HV and UMS charges'!$A$12:$A$43,0)),IF(INDEX('Annex 4 LDNO charges'!$B$11:$B$199,MATCH($A43,'Annex 4 LDNO charges'!$A$11:$A$199,0))=0,"",INDEX('Annex 4 LDNO charges'!$B$11:$B$199,MATCH($A43,'Annex 4 LDNO charges'!$A$11:$A$199,0))))</f>
        <v>5A2</v>
      </c>
      <c r="C43" s="194">
        <f>IFERROR(INDEX('Annex 1 LV, HV and UMS charges'!$C$12:$C$43,MATCH($A43,'Annex 1 LV, HV and UMS charges'!$A$12:$A$43,0)),INDEX('Annex 4 LDNO charges'!$C$11:$C$199,MATCH($A43,'Annex 4 LDNO charges'!$A$11:$A$199,0)))</f>
        <v>0</v>
      </c>
      <c r="D43" s="177"/>
      <c r="E43" s="213">
        <v>0</v>
      </c>
    </row>
    <row r="44" spans="1:5" ht="27.75" customHeight="1" x14ac:dyDescent="0.2">
      <c r="A44" s="161" t="s">
        <v>471</v>
      </c>
      <c r="B44" s="193" t="str">
        <f>IFERROR(INDEX('Annex 1 LV, HV and UMS charges'!$B$12:$B$43,MATCH($A44,'Annex 1 LV, HV and UMS charges'!$A$12:$A$43,0)),IF(INDEX('Annex 4 LDNO charges'!$B$11:$B$199,MATCH($A44,'Annex 4 LDNO charges'!$A$11:$A$199,0))=0,"",INDEX('Annex 4 LDNO charges'!$B$11:$B$199,MATCH($A44,'Annex 4 LDNO charges'!$A$11:$A$199,0))))</f>
        <v>6A2</v>
      </c>
      <c r="C44" s="194">
        <f>IFERROR(INDEX('Annex 1 LV, HV and UMS charges'!$C$12:$C$43,MATCH($A44,'Annex 1 LV, HV and UMS charges'!$A$12:$A$43,0)),INDEX('Annex 4 LDNO charges'!$C$11:$C$199,MATCH($A44,'Annex 4 LDNO charges'!$A$11:$A$199,0)))</f>
        <v>0</v>
      </c>
      <c r="D44" s="177"/>
      <c r="E44" s="213">
        <v>0</v>
      </c>
    </row>
    <row r="45" spans="1:5" ht="27.75" customHeight="1" x14ac:dyDescent="0.2">
      <c r="A45" s="161" t="s">
        <v>472</v>
      </c>
      <c r="B45" s="193" t="str">
        <f>IFERROR(INDEX('Annex 1 LV, HV and UMS charges'!$B$12:$B$43,MATCH($A45,'Annex 1 LV, HV and UMS charges'!$A$12:$A$43,0)),IF(INDEX('Annex 4 LDNO charges'!$B$11:$B$199,MATCH($A45,'Annex 4 LDNO charges'!$A$11:$A$199,0))=0,"",INDEX('Annex 4 LDNO charges'!$B$11:$B$199,MATCH($A45,'Annex 4 LDNO charges'!$A$11:$A$199,0))))</f>
        <v>7A2</v>
      </c>
      <c r="C45" s="194">
        <f>IFERROR(INDEX('Annex 1 LV, HV and UMS charges'!$C$12:$C$43,MATCH($A45,'Annex 1 LV, HV and UMS charges'!$A$12:$A$43,0)),INDEX('Annex 4 LDNO charges'!$C$11:$C$199,MATCH($A45,'Annex 4 LDNO charges'!$A$11:$A$199,0)))</f>
        <v>0</v>
      </c>
      <c r="D45" s="177"/>
      <c r="E45" s="213">
        <v>0</v>
      </c>
    </row>
    <row r="46" spans="1:5" ht="27.75" customHeight="1" x14ac:dyDescent="0.2">
      <c r="A46" s="161" t="s">
        <v>473</v>
      </c>
      <c r="B46" s="193" t="str">
        <f>IFERROR(INDEX('Annex 1 LV, HV and UMS charges'!$B$12:$B$43,MATCH($A46,'Annex 1 LV, HV and UMS charges'!$A$12:$A$43,0)),IF(INDEX('Annex 4 LDNO charges'!$B$11:$B$199,MATCH($A46,'Annex 4 LDNO charges'!$A$11:$A$199,0))=0,"",INDEX('Annex 4 LDNO charges'!$B$11:$B$199,MATCH($A46,'Annex 4 LDNO charges'!$A$11:$A$199,0))))</f>
        <v>8A2</v>
      </c>
      <c r="C46" s="194">
        <f>IFERROR(INDEX('Annex 1 LV, HV and UMS charges'!$C$12:$C$43,MATCH($A46,'Annex 1 LV, HV and UMS charges'!$A$12:$A$43,0)),INDEX('Annex 4 LDNO charges'!$C$11:$C$199,MATCH($A46,'Annex 4 LDNO charges'!$A$11:$A$199,0)))</f>
        <v>0</v>
      </c>
      <c r="D46" s="177"/>
      <c r="E46" s="213">
        <v>0</v>
      </c>
    </row>
    <row r="47" spans="1:5" ht="27.75" customHeight="1" x14ac:dyDescent="0.2">
      <c r="A47" s="161" t="s">
        <v>474</v>
      </c>
      <c r="B47" s="193" t="str">
        <f>IFERROR(INDEX('Annex 1 LV, HV and UMS charges'!$B$12:$B$43,MATCH($A47,'Annex 1 LV, HV and UMS charges'!$A$12:$A$43,0)),IF(INDEX('Annex 4 LDNO charges'!$B$11:$B$199,MATCH($A47,'Annex 4 LDNO charges'!$A$11:$A$199,0))=0,"",INDEX('Annex 4 LDNO charges'!$B$11:$B$199,MATCH($A47,'Annex 4 LDNO charges'!$A$11:$A$199,0))))</f>
        <v>9A2</v>
      </c>
      <c r="C47" s="194">
        <f>IFERROR(INDEX('Annex 1 LV, HV and UMS charges'!$C$12:$C$43,MATCH($A47,'Annex 1 LV, HV and UMS charges'!$A$12:$A$43,0)),INDEX('Annex 4 LDNO charges'!$C$11:$C$199,MATCH($A47,'Annex 4 LDNO charges'!$A$11:$A$199,0)))</f>
        <v>0</v>
      </c>
      <c r="D47" s="177"/>
      <c r="E47" s="213">
        <v>0</v>
      </c>
    </row>
    <row r="48" spans="1:5" ht="27.75" customHeight="1" x14ac:dyDescent="0.2">
      <c r="A48" s="161" t="s">
        <v>475</v>
      </c>
      <c r="B48" s="193" t="str">
        <f>IFERROR(INDEX('Annex 1 LV, HV and UMS charges'!$B$12:$B$43,MATCH($A48,'Annex 1 LV, HV and UMS charges'!$A$12:$A$43,0)),IF(INDEX('Annex 4 LDNO charges'!$B$11:$B$199,MATCH($A48,'Annex 4 LDNO charges'!$A$11:$A$199,0))=0,"",INDEX('Annex 4 LDNO charges'!$B$11:$B$199,MATCH($A48,'Annex 4 LDNO charges'!$A$11:$A$199,0))))</f>
        <v>2A</v>
      </c>
      <c r="C48" s="194">
        <f>IFERROR(INDEX('Annex 1 LV, HV and UMS charges'!$C$12:$C$43,MATCH($A48,'Annex 1 LV, HV and UMS charges'!$A$12:$A$43,0)),INDEX('Annex 4 LDNO charges'!$C$11:$C$199,MATCH($A48,'Annex 4 LDNO charges'!$A$11:$A$199,0)))</f>
        <v>0</v>
      </c>
      <c r="D48" s="177"/>
      <c r="E48" s="213">
        <v>0</v>
      </c>
    </row>
    <row r="49" spans="1:5" ht="27.75" customHeight="1" x14ac:dyDescent="0.2">
      <c r="A49" s="161" t="s">
        <v>476</v>
      </c>
      <c r="B49" s="193" t="str">
        <f>IFERROR(INDEX('Annex 1 LV, HV and UMS charges'!$B$12:$B$43,MATCH($A49,'Annex 1 LV, HV and UMS charges'!$A$12:$A$43,0)),IF(INDEX('Annex 4 LDNO charges'!$B$11:$B$199,MATCH($A49,'Annex 4 LDNO charges'!$A$11:$A$199,0))=0,"",INDEX('Annex 4 LDNO charges'!$B$11:$B$199,MATCH($A49,'Annex 4 LDNO charges'!$A$11:$A$199,0))))</f>
        <v>12A</v>
      </c>
      <c r="C49" s="194">
        <f>IFERROR(INDEX('Annex 1 LV, HV and UMS charges'!$C$12:$C$43,MATCH($A49,'Annex 1 LV, HV and UMS charges'!$A$12:$A$43,0)),INDEX('Annex 4 LDNO charges'!$C$11:$C$199,MATCH($A49,'Annex 4 LDNO charges'!$A$11:$A$199,0)))</f>
        <v>0</v>
      </c>
      <c r="D49" s="177"/>
      <c r="E49" s="213">
        <v>0</v>
      </c>
    </row>
    <row r="50" spans="1:5" ht="27.75" customHeight="1" x14ac:dyDescent="0.2">
      <c r="A50" s="161" t="s">
        <v>477</v>
      </c>
      <c r="B50" s="193" t="str">
        <f>IFERROR(INDEX('Annex 1 LV, HV and UMS charges'!$B$12:$B$43,MATCH($A50,'Annex 1 LV, HV and UMS charges'!$A$12:$A$43,0)),IF(INDEX('Annex 4 LDNO charges'!$B$11:$B$199,MATCH($A50,'Annex 4 LDNO charges'!$A$11:$A$199,0))=0,"",INDEX('Annex 4 LDNO charges'!$B$11:$B$199,MATCH($A50,'Annex 4 LDNO charges'!$A$11:$A$199,0))))</f>
        <v>22A</v>
      </c>
      <c r="C50" s="194">
        <f>IFERROR(INDEX('Annex 1 LV, HV and UMS charges'!$C$12:$C$43,MATCH($A50,'Annex 1 LV, HV and UMS charges'!$A$12:$A$43,0)),INDEX('Annex 4 LDNO charges'!$C$11:$C$199,MATCH($A50,'Annex 4 LDNO charges'!$A$11:$A$199,0)))</f>
        <v>0</v>
      </c>
      <c r="D50" s="177"/>
      <c r="E50" s="213">
        <v>0</v>
      </c>
    </row>
    <row r="51" spans="1:5" ht="27.75" customHeight="1" x14ac:dyDescent="0.2">
      <c r="A51" s="161" t="s">
        <v>478</v>
      </c>
      <c r="B51" s="193" t="str">
        <f>IFERROR(INDEX('Annex 1 LV, HV and UMS charges'!$B$12:$B$43,MATCH($A51,'Annex 1 LV, HV and UMS charges'!$A$12:$A$43,0)),IF(INDEX('Annex 4 LDNO charges'!$B$11:$B$199,MATCH($A51,'Annex 4 LDNO charges'!$A$11:$A$199,0))=0,"",INDEX('Annex 4 LDNO charges'!$B$11:$B$199,MATCH($A51,'Annex 4 LDNO charges'!$A$11:$A$199,0))))</f>
        <v>32A</v>
      </c>
      <c r="C51" s="194">
        <f>IFERROR(INDEX('Annex 1 LV, HV and UMS charges'!$C$12:$C$43,MATCH($A51,'Annex 1 LV, HV and UMS charges'!$A$12:$A$43,0)),INDEX('Annex 4 LDNO charges'!$C$11:$C$199,MATCH($A51,'Annex 4 LDNO charges'!$A$11:$A$199,0)))</f>
        <v>0</v>
      </c>
      <c r="D51" s="177"/>
      <c r="E51" s="213">
        <v>0</v>
      </c>
    </row>
    <row r="52" spans="1:5" ht="27.75" customHeight="1" x14ac:dyDescent="0.2">
      <c r="A52" s="161" t="s">
        <v>479</v>
      </c>
      <c r="B52" s="193" t="str">
        <f>IFERROR(INDEX('Annex 1 LV, HV and UMS charges'!$B$12:$B$43,MATCH($A52,'Annex 1 LV, HV and UMS charges'!$A$12:$A$43,0)),IF(INDEX('Annex 4 LDNO charges'!$B$11:$B$199,MATCH($A52,'Annex 4 LDNO charges'!$A$11:$A$199,0))=0,"",INDEX('Annex 4 LDNO charges'!$B$11:$B$199,MATCH($A52,'Annex 4 LDNO charges'!$A$11:$A$199,0))))</f>
        <v>42A</v>
      </c>
      <c r="C52" s="194">
        <f>IFERROR(INDEX('Annex 1 LV, HV and UMS charges'!$C$12:$C$43,MATCH($A52,'Annex 1 LV, HV and UMS charges'!$A$12:$A$43,0)),INDEX('Annex 4 LDNO charges'!$C$11:$C$199,MATCH($A52,'Annex 4 LDNO charges'!$A$11:$A$199,0)))</f>
        <v>0</v>
      </c>
      <c r="D52" s="177"/>
      <c r="E52" s="213">
        <v>0</v>
      </c>
    </row>
    <row r="53" spans="1:5" ht="27.75" customHeight="1" x14ac:dyDescent="0.2">
      <c r="A53" s="161" t="s">
        <v>480</v>
      </c>
      <c r="B53" s="193" t="str">
        <f>IFERROR(INDEX('Annex 1 LV, HV and UMS charges'!$B$12:$B$43,MATCH($A53,'Annex 1 LV, HV and UMS charges'!$A$12:$A$43,0)),IF(INDEX('Annex 4 LDNO charges'!$B$11:$B$199,MATCH($A53,'Annex 4 LDNO charges'!$A$11:$A$199,0))=0,"",INDEX('Annex 4 LDNO charges'!$B$11:$B$199,MATCH($A53,'Annex 4 LDNO charges'!$A$11:$A$199,0))))</f>
        <v>52A</v>
      </c>
      <c r="C53" s="194">
        <f>IFERROR(INDEX('Annex 1 LV, HV and UMS charges'!$C$12:$C$43,MATCH($A53,'Annex 1 LV, HV and UMS charges'!$A$12:$A$43,0)),INDEX('Annex 4 LDNO charges'!$C$11:$C$199,MATCH($A53,'Annex 4 LDNO charges'!$A$11:$A$199,0)))</f>
        <v>0</v>
      </c>
      <c r="D53" s="177"/>
      <c r="E53" s="213">
        <v>0</v>
      </c>
    </row>
    <row r="54" spans="1:5" ht="27.75" customHeight="1" x14ac:dyDescent="0.2">
      <c r="A54" s="161" t="s">
        <v>481</v>
      </c>
      <c r="B54" s="193" t="str">
        <f>IFERROR(INDEX('Annex 1 LV, HV and UMS charges'!$B$12:$B$43,MATCH($A54,'Annex 1 LV, HV and UMS charges'!$A$12:$A$43,0)),IF(INDEX('Annex 4 LDNO charges'!$B$11:$B$199,MATCH($A54,'Annex 4 LDNO charges'!$A$11:$A$199,0))=0,"",INDEX('Annex 4 LDNO charges'!$B$11:$B$199,MATCH($A54,'Annex 4 LDNO charges'!$A$11:$A$199,0))))</f>
        <v>62A</v>
      </c>
      <c r="C54" s="194">
        <f>IFERROR(INDEX('Annex 1 LV, HV and UMS charges'!$C$12:$C$43,MATCH($A54,'Annex 1 LV, HV and UMS charges'!$A$12:$A$43,0)),INDEX('Annex 4 LDNO charges'!$C$11:$C$199,MATCH($A54,'Annex 4 LDNO charges'!$A$11:$A$199,0)))</f>
        <v>0</v>
      </c>
      <c r="D54" s="177"/>
      <c r="E54" s="213">
        <v>0</v>
      </c>
    </row>
    <row r="55" spans="1:5" ht="27.75" customHeight="1" x14ac:dyDescent="0.2">
      <c r="A55" s="161" t="s">
        <v>482</v>
      </c>
      <c r="B55" s="193" t="str">
        <f>IFERROR(INDEX('Annex 1 LV, HV and UMS charges'!$B$12:$B$43,MATCH($A55,'Annex 1 LV, HV and UMS charges'!$A$12:$A$43,0)),IF(INDEX('Annex 4 LDNO charges'!$B$11:$B$199,MATCH($A55,'Annex 4 LDNO charges'!$A$11:$A$199,0))=0,"",INDEX('Annex 4 LDNO charges'!$B$11:$B$199,MATCH($A55,'Annex 4 LDNO charges'!$A$11:$A$199,0))))</f>
        <v>72A</v>
      </c>
      <c r="C55" s="194">
        <f>IFERROR(INDEX('Annex 1 LV, HV and UMS charges'!$C$12:$C$43,MATCH($A55,'Annex 1 LV, HV and UMS charges'!$A$12:$A$43,0)),INDEX('Annex 4 LDNO charges'!$C$11:$C$199,MATCH($A55,'Annex 4 LDNO charges'!$A$11:$A$199,0)))</f>
        <v>0</v>
      </c>
      <c r="D55" s="177"/>
      <c r="E55" s="213">
        <v>0</v>
      </c>
    </row>
    <row r="56" spans="1:5" ht="27.75" customHeight="1" x14ac:dyDescent="0.2">
      <c r="A56" s="161" t="s">
        <v>483</v>
      </c>
      <c r="B56" s="193" t="str">
        <f>IFERROR(INDEX('Annex 1 LV, HV and UMS charges'!$B$12:$B$43,MATCH($A56,'Annex 1 LV, HV and UMS charges'!$A$12:$A$43,0)),IF(INDEX('Annex 4 LDNO charges'!$B$11:$B$199,MATCH($A56,'Annex 4 LDNO charges'!$A$11:$A$199,0))=0,"",INDEX('Annex 4 LDNO charges'!$B$11:$B$199,MATCH($A56,'Annex 4 LDNO charges'!$A$11:$A$199,0))))</f>
        <v>82A</v>
      </c>
      <c r="C56" s="194">
        <f>IFERROR(INDEX('Annex 1 LV, HV and UMS charges'!$C$12:$C$43,MATCH($A56,'Annex 1 LV, HV and UMS charges'!$A$12:$A$43,0)),INDEX('Annex 4 LDNO charges'!$C$11:$C$199,MATCH($A56,'Annex 4 LDNO charges'!$A$11:$A$199,0)))</f>
        <v>0</v>
      </c>
      <c r="D56" s="177"/>
      <c r="E56" s="213">
        <v>0</v>
      </c>
    </row>
    <row r="57" spans="1:5" ht="27.75" customHeight="1" x14ac:dyDescent="0.2">
      <c r="A57" s="161" t="s">
        <v>484</v>
      </c>
      <c r="B57" s="193" t="str">
        <f>IFERROR(INDEX('Annex 1 LV, HV and UMS charges'!$B$12:$B$43,MATCH($A57,'Annex 1 LV, HV and UMS charges'!$A$12:$A$43,0)),IF(INDEX('Annex 4 LDNO charges'!$B$11:$B$199,MATCH($A57,'Annex 4 LDNO charges'!$A$11:$A$199,0))=0,"",INDEX('Annex 4 LDNO charges'!$B$11:$B$199,MATCH($A57,'Annex 4 LDNO charges'!$A$11:$A$199,0))))</f>
        <v>92A</v>
      </c>
      <c r="C57" s="194">
        <f>IFERROR(INDEX('Annex 1 LV, HV and UMS charges'!$C$12:$C$43,MATCH($A57,'Annex 1 LV, HV and UMS charges'!$A$12:$A$43,0)),INDEX('Annex 4 LDNO charges'!$C$11:$C$199,MATCH($A57,'Annex 4 LDNO charges'!$A$11:$A$199,0)))</f>
        <v>0</v>
      </c>
      <c r="D57" s="177"/>
      <c r="E57" s="213">
        <v>0</v>
      </c>
    </row>
    <row r="58" spans="1:5" ht="27.75" customHeight="1" x14ac:dyDescent="0.2">
      <c r="A58" s="161" t="s">
        <v>596</v>
      </c>
      <c r="B58" s="193" t="str">
        <f>IFERROR(INDEX('Annex 1 LV, HV and UMS charges'!$B$12:$B$43,MATCH($A58,'Annex 1 LV, HV and UMS charges'!$A$12:$A$43,0)),IF(INDEX('Annex 4 LDNO charges'!$B$11:$B$199,MATCH($A58,'Annex 4 LDNO charges'!$A$11:$A$199,0))=0,"",INDEX('Annex 4 LDNO charges'!$B$11:$B$199,MATCH($A58,'Annex 4 LDNO charges'!$A$11:$A$199,0))))</f>
        <v/>
      </c>
      <c r="C58" s="194" t="str">
        <f>IFERROR(INDEX('Annex 1 LV, HV and UMS charges'!$C$12:$C$43,MATCH($A58,'Annex 1 LV, HV and UMS charges'!$A$12:$A$43,0)),INDEX('Annex 4 LDNO charges'!$C$11:$C$199,MATCH($A58,'Annex 4 LDNO charges'!$A$11:$A$199,0)))</f>
        <v>0, 1, 2</v>
      </c>
      <c r="D58" s="213">
        <v>0</v>
      </c>
      <c r="E58" s="213">
        <v>0</v>
      </c>
    </row>
    <row r="59" spans="1:5" ht="27.75" customHeight="1" x14ac:dyDescent="0.2">
      <c r="A59" s="161" t="s">
        <v>597</v>
      </c>
      <c r="B59" s="193" t="str">
        <f>IFERROR(INDEX('Annex 1 LV, HV and UMS charges'!$B$12:$B$43,MATCH($A59,'Annex 1 LV, HV and UMS charges'!$A$12:$A$43,0)),IF(INDEX('Annex 4 LDNO charges'!$B$11:$B$199,MATCH($A59,'Annex 4 LDNO charges'!$A$11:$A$199,0))=0,"",INDEX('Annex 4 LDNO charges'!$B$11:$B$199,MATCH($A59,'Annex 4 LDNO charges'!$A$11:$A$199,0))))</f>
        <v/>
      </c>
      <c r="C59" s="194" t="str">
        <f>IFERROR(INDEX('Annex 1 LV, HV and UMS charges'!$C$12:$C$43,MATCH($A59,'Annex 1 LV, HV and UMS charges'!$A$12:$A$43,0)),INDEX('Annex 4 LDNO charges'!$C$11:$C$199,MATCH($A59,'Annex 4 LDNO charges'!$A$11:$A$199,0)))</f>
        <v>0, 3, 4, 5-8</v>
      </c>
      <c r="D59" s="177"/>
      <c r="E59" s="213">
        <v>0</v>
      </c>
    </row>
    <row r="60" spans="1:5" ht="27.75" customHeight="1" x14ac:dyDescent="0.2">
      <c r="A60" s="161" t="s">
        <v>598</v>
      </c>
      <c r="B60" s="193" t="str">
        <f>IFERROR(INDEX('Annex 1 LV, HV and UMS charges'!$B$12:$B$43,MATCH($A60,'Annex 1 LV, HV and UMS charges'!$A$12:$A$43,0)),IF(INDEX('Annex 4 LDNO charges'!$B$11:$B$199,MATCH($A60,'Annex 4 LDNO charges'!$A$11:$A$199,0))=0,"",INDEX('Annex 4 LDNO charges'!$B$11:$B$199,MATCH($A60,'Annex 4 LDNO charges'!$A$11:$A$199,0))))</f>
        <v/>
      </c>
      <c r="C60" s="194" t="str">
        <f>IFERROR(INDEX('Annex 1 LV, HV and UMS charges'!$C$12:$C$43,MATCH($A60,'Annex 1 LV, HV and UMS charges'!$A$12:$A$43,0)),INDEX('Annex 4 LDNO charges'!$C$11:$C$199,MATCH($A60,'Annex 4 LDNO charges'!$A$11:$A$199,0)))</f>
        <v>0, 3, 4, 5-8</v>
      </c>
      <c r="D60" s="177"/>
      <c r="E60" s="213">
        <v>0</v>
      </c>
    </row>
    <row r="61" spans="1:5" ht="27.75" customHeight="1" x14ac:dyDescent="0.2">
      <c r="A61" s="161" t="s">
        <v>599</v>
      </c>
      <c r="B61" s="193" t="str">
        <f>IFERROR(INDEX('Annex 1 LV, HV and UMS charges'!$B$12:$B$43,MATCH($A61,'Annex 1 LV, HV and UMS charges'!$A$12:$A$43,0)),IF(INDEX('Annex 4 LDNO charges'!$B$11:$B$199,MATCH($A61,'Annex 4 LDNO charges'!$A$11:$A$199,0))=0,"",INDEX('Annex 4 LDNO charges'!$B$11:$B$199,MATCH($A61,'Annex 4 LDNO charges'!$A$11:$A$199,0))))</f>
        <v/>
      </c>
      <c r="C61" s="194" t="str">
        <f>IFERROR(INDEX('Annex 1 LV, HV and UMS charges'!$C$12:$C$43,MATCH($A61,'Annex 1 LV, HV and UMS charges'!$A$12:$A$43,0)),INDEX('Annex 4 LDNO charges'!$C$11:$C$199,MATCH($A61,'Annex 4 LDNO charges'!$A$11:$A$199,0)))</f>
        <v>0, 3, 4, 5-8</v>
      </c>
      <c r="D61" s="177"/>
      <c r="E61" s="213">
        <v>0</v>
      </c>
    </row>
    <row r="62" spans="1:5" ht="27.75" customHeight="1" x14ac:dyDescent="0.2">
      <c r="A62" s="161" t="s">
        <v>600</v>
      </c>
      <c r="B62" s="193" t="str">
        <f>IFERROR(INDEX('Annex 1 LV, HV and UMS charges'!$B$12:$B$43,MATCH($A62,'Annex 1 LV, HV and UMS charges'!$A$12:$A$43,0)),IF(INDEX('Annex 4 LDNO charges'!$B$11:$B$199,MATCH($A62,'Annex 4 LDNO charges'!$A$11:$A$199,0))=0,"",INDEX('Annex 4 LDNO charges'!$B$11:$B$199,MATCH($A62,'Annex 4 LDNO charges'!$A$11:$A$199,0))))</f>
        <v/>
      </c>
      <c r="C62" s="194" t="str">
        <f>IFERROR(INDEX('Annex 1 LV, HV and UMS charges'!$C$12:$C$43,MATCH($A62,'Annex 1 LV, HV and UMS charges'!$A$12:$A$43,0)),INDEX('Annex 4 LDNO charges'!$C$11:$C$199,MATCH($A62,'Annex 4 LDNO charges'!$A$11:$A$199,0)))</f>
        <v>0, 3, 4, 5-8</v>
      </c>
      <c r="D62" s="177"/>
      <c r="E62" s="213">
        <v>0</v>
      </c>
    </row>
    <row r="63" spans="1:5" ht="27.75" customHeight="1" x14ac:dyDescent="0.2">
      <c r="A63" s="161" t="s">
        <v>601</v>
      </c>
      <c r="B63" s="193" t="str">
        <f>IFERROR(INDEX('Annex 1 LV, HV and UMS charges'!$B$12:$B$43,MATCH($A63,'Annex 1 LV, HV and UMS charges'!$A$12:$A$43,0)),IF(INDEX('Annex 4 LDNO charges'!$B$11:$B$199,MATCH($A63,'Annex 4 LDNO charges'!$A$11:$A$199,0))=0,"",INDEX('Annex 4 LDNO charges'!$B$11:$B$199,MATCH($A63,'Annex 4 LDNO charges'!$A$11:$A$199,0))))</f>
        <v/>
      </c>
      <c r="C63" s="194" t="str">
        <f>IFERROR(INDEX('Annex 1 LV, HV and UMS charges'!$C$12:$C$43,MATCH($A63,'Annex 1 LV, HV and UMS charges'!$A$12:$A$43,0)),INDEX('Annex 4 LDNO charges'!$C$11:$C$199,MATCH($A63,'Annex 4 LDNO charges'!$A$11:$A$199,0)))</f>
        <v>0, 3, 4, 5-8</v>
      </c>
      <c r="D63" s="177"/>
      <c r="E63" s="213">
        <v>0</v>
      </c>
    </row>
    <row r="64" spans="1:5" ht="27.75" customHeight="1" x14ac:dyDescent="0.2">
      <c r="A64" s="161" t="s">
        <v>545</v>
      </c>
      <c r="B64" s="193" t="str">
        <f>IFERROR(INDEX('Annex 1 LV, HV and UMS charges'!$B$12:$B$43,MATCH($A64,'Annex 1 LV, HV and UMS charges'!$A$12:$A$43,0)),IF(INDEX('Annex 4 LDNO charges'!$B$11:$B$199,MATCH($A64,'Annex 4 LDNO charges'!$A$11:$A$199,0))=0,"",INDEX('Annex 4 LDNO charges'!$B$11:$B$199,MATCH($A64,'Annex 4 LDNO charges'!$A$11:$A$199,0))))</f>
        <v/>
      </c>
      <c r="C64" s="194">
        <f>IFERROR(INDEX('Annex 1 LV, HV and UMS charges'!$C$12:$C$43,MATCH($A64,'Annex 1 LV, HV and UMS charges'!$A$12:$A$43,0)),INDEX('Annex 4 LDNO charges'!$C$11:$C$199,MATCH($A64,'Annex 4 LDNO charges'!$A$11:$A$199,0)))</f>
        <v>0</v>
      </c>
      <c r="D64" s="177"/>
      <c r="E64" s="213">
        <v>0</v>
      </c>
    </row>
    <row r="65" spans="1:5" ht="27.75" customHeight="1" x14ac:dyDescent="0.2">
      <c r="A65" s="161" t="s">
        <v>546</v>
      </c>
      <c r="B65" s="193" t="str">
        <f>IFERROR(INDEX('Annex 1 LV, HV and UMS charges'!$B$12:$B$43,MATCH($A65,'Annex 1 LV, HV and UMS charges'!$A$12:$A$43,0)),IF(INDEX('Annex 4 LDNO charges'!$B$11:$B$199,MATCH($A65,'Annex 4 LDNO charges'!$A$11:$A$199,0))=0,"",INDEX('Annex 4 LDNO charges'!$B$11:$B$199,MATCH($A65,'Annex 4 LDNO charges'!$A$11:$A$199,0))))</f>
        <v/>
      </c>
      <c r="C65" s="194">
        <f>IFERROR(INDEX('Annex 1 LV, HV and UMS charges'!$C$12:$C$43,MATCH($A65,'Annex 1 LV, HV and UMS charges'!$A$12:$A$43,0)),INDEX('Annex 4 LDNO charges'!$C$11:$C$199,MATCH($A65,'Annex 4 LDNO charges'!$A$11:$A$199,0)))</f>
        <v>0</v>
      </c>
      <c r="D65" s="177"/>
      <c r="E65" s="213">
        <v>0</v>
      </c>
    </row>
    <row r="66" spans="1:5" ht="27.75" customHeight="1" x14ac:dyDescent="0.2">
      <c r="A66" s="161" t="s">
        <v>547</v>
      </c>
      <c r="B66" s="193" t="str">
        <f>IFERROR(INDEX('Annex 1 LV, HV and UMS charges'!$B$12:$B$43,MATCH($A66,'Annex 1 LV, HV and UMS charges'!$A$12:$A$43,0)),IF(INDEX('Annex 4 LDNO charges'!$B$11:$B$199,MATCH($A66,'Annex 4 LDNO charges'!$A$11:$A$199,0))=0,"",INDEX('Annex 4 LDNO charges'!$B$11:$B$199,MATCH($A66,'Annex 4 LDNO charges'!$A$11:$A$199,0))))</f>
        <v/>
      </c>
      <c r="C66" s="194">
        <f>IFERROR(INDEX('Annex 1 LV, HV and UMS charges'!$C$12:$C$43,MATCH($A66,'Annex 1 LV, HV and UMS charges'!$A$12:$A$43,0)),INDEX('Annex 4 LDNO charges'!$C$11:$C$199,MATCH($A66,'Annex 4 LDNO charges'!$A$11:$A$199,0)))</f>
        <v>0</v>
      </c>
      <c r="D66" s="177"/>
      <c r="E66" s="213">
        <v>0</v>
      </c>
    </row>
    <row r="67" spans="1:5" ht="27.75" customHeight="1" x14ac:dyDescent="0.2">
      <c r="A67" s="161" t="s">
        <v>548</v>
      </c>
      <c r="B67" s="193" t="str">
        <f>IFERROR(INDEX('Annex 1 LV, HV and UMS charges'!$B$12:$B$43,MATCH($A67,'Annex 1 LV, HV and UMS charges'!$A$12:$A$43,0)),IF(INDEX('Annex 4 LDNO charges'!$B$11:$B$199,MATCH($A67,'Annex 4 LDNO charges'!$A$11:$A$199,0))=0,"",INDEX('Annex 4 LDNO charges'!$B$11:$B$199,MATCH($A67,'Annex 4 LDNO charges'!$A$11:$A$199,0))))</f>
        <v/>
      </c>
      <c r="C67" s="194">
        <f>IFERROR(INDEX('Annex 1 LV, HV and UMS charges'!$C$12:$C$43,MATCH($A67,'Annex 1 LV, HV and UMS charges'!$A$12:$A$43,0)),INDEX('Annex 4 LDNO charges'!$C$11:$C$199,MATCH($A67,'Annex 4 LDNO charges'!$A$11:$A$199,0)))</f>
        <v>0</v>
      </c>
      <c r="D67" s="177"/>
      <c r="E67" s="213">
        <v>0</v>
      </c>
    </row>
    <row r="68" spans="1:5" ht="27.75" customHeight="1" x14ac:dyDescent="0.2">
      <c r="A68" s="161" t="s">
        <v>549</v>
      </c>
      <c r="B68" s="193" t="str">
        <f>IFERROR(INDEX('Annex 1 LV, HV and UMS charges'!$B$12:$B$43,MATCH($A68,'Annex 1 LV, HV and UMS charges'!$A$12:$A$43,0)),IF(INDEX('Annex 4 LDNO charges'!$B$11:$B$199,MATCH($A68,'Annex 4 LDNO charges'!$A$11:$A$199,0))=0,"",INDEX('Annex 4 LDNO charges'!$B$11:$B$199,MATCH($A68,'Annex 4 LDNO charges'!$A$11:$A$199,0))))</f>
        <v/>
      </c>
      <c r="C68" s="194">
        <f>IFERROR(INDEX('Annex 1 LV, HV and UMS charges'!$C$12:$C$43,MATCH($A68,'Annex 1 LV, HV and UMS charges'!$A$12:$A$43,0)),INDEX('Annex 4 LDNO charges'!$C$11:$C$199,MATCH($A68,'Annex 4 LDNO charges'!$A$11:$A$199,0)))</f>
        <v>0</v>
      </c>
      <c r="D68" s="177"/>
      <c r="E68" s="213">
        <v>0</v>
      </c>
    </row>
    <row r="69" spans="1:5" ht="27.75" customHeight="1" x14ac:dyDescent="0.2">
      <c r="A69" s="161" t="s">
        <v>550</v>
      </c>
      <c r="B69" s="193" t="str">
        <f>IFERROR(INDEX('Annex 1 LV, HV and UMS charges'!$B$12:$B$43,MATCH($A69,'Annex 1 LV, HV and UMS charges'!$A$12:$A$43,0)),IF(INDEX('Annex 4 LDNO charges'!$B$11:$B$199,MATCH($A69,'Annex 4 LDNO charges'!$A$11:$A$199,0))=0,"",INDEX('Annex 4 LDNO charges'!$B$11:$B$199,MATCH($A69,'Annex 4 LDNO charges'!$A$11:$A$199,0))))</f>
        <v/>
      </c>
      <c r="C69" s="194">
        <f>IFERROR(INDEX('Annex 1 LV, HV and UMS charges'!$C$12:$C$43,MATCH($A69,'Annex 1 LV, HV and UMS charges'!$A$12:$A$43,0)),INDEX('Annex 4 LDNO charges'!$C$11:$C$199,MATCH($A69,'Annex 4 LDNO charges'!$A$11:$A$199,0)))</f>
        <v>0</v>
      </c>
      <c r="D69" s="177"/>
      <c r="E69" s="213">
        <v>0</v>
      </c>
    </row>
    <row r="70" spans="1:5" ht="27.75" customHeight="1" x14ac:dyDescent="0.2">
      <c r="A70" s="161" t="s">
        <v>551</v>
      </c>
      <c r="B70" s="193" t="str">
        <f>IFERROR(INDEX('Annex 1 LV, HV and UMS charges'!$B$12:$B$43,MATCH($A70,'Annex 1 LV, HV and UMS charges'!$A$12:$A$43,0)),IF(INDEX('Annex 4 LDNO charges'!$B$11:$B$199,MATCH($A70,'Annex 4 LDNO charges'!$A$11:$A$199,0))=0,"",INDEX('Annex 4 LDNO charges'!$B$11:$B$199,MATCH($A70,'Annex 4 LDNO charges'!$A$11:$A$199,0))))</f>
        <v/>
      </c>
      <c r="C70" s="194">
        <f>IFERROR(INDEX('Annex 1 LV, HV and UMS charges'!$C$12:$C$43,MATCH($A70,'Annex 1 LV, HV and UMS charges'!$A$12:$A$43,0)),INDEX('Annex 4 LDNO charges'!$C$11:$C$199,MATCH($A70,'Annex 4 LDNO charges'!$A$11:$A$199,0)))</f>
        <v>0</v>
      </c>
      <c r="D70" s="177"/>
      <c r="E70" s="213">
        <v>0</v>
      </c>
    </row>
    <row r="71" spans="1:5" ht="27.75" customHeight="1" x14ac:dyDescent="0.2">
      <c r="A71" s="161" t="s">
        <v>552</v>
      </c>
      <c r="B71" s="193" t="str">
        <f>IFERROR(INDEX('Annex 1 LV, HV and UMS charges'!$B$12:$B$43,MATCH($A71,'Annex 1 LV, HV and UMS charges'!$A$12:$A$43,0)),IF(INDEX('Annex 4 LDNO charges'!$B$11:$B$199,MATCH($A71,'Annex 4 LDNO charges'!$A$11:$A$199,0))=0,"",INDEX('Annex 4 LDNO charges'!$B$11:$B$199,MATCH($A71,'Annex 4 LDNO charges'!$A$11:$A$199,0))))</f>
        <v/>
      </c>
      <c r="C71" s="194">
        <f>IFERROR(INDEX('Annex 1 LV, HV and UMS charges'!$C$12:$C$43,MATCH($A71,'Annex 1 LV, HV and UMS charges'!$A$12:$A$43,0)),INDEX('Annex 4 LDNO charges'!$C$11:$C$199,MATCH($A71,'Annex 4 LDNO charges'!$A$11:$A$199,0)))</f>
        <v>0</v>
      </c>
      <c r="D71" s="177"/>
      <c r="E71" s="213">
        <v>0</v>
      </c>
    </row>
    <row r="72" spans="1:5" ht="27.75" customHeight="1" x14ac:dyDescent="0.2">
      <c r="A72" s="161" t="s">
        <v>553</v>
      </c>
      <c r="B72" s="193" t="str">
        <f>IFERROR(INDEX('Annex 1 LV, HV and UMS charges'!$B$12:$B$43,MATCH($A72,'Annex 1 LV, HV and UMS charges'!$A$12:$A$43,0)),IF(INDEX('Annex 4 LDNO charges'!$B$11:$B$199,MATCH($A72,'Annex 4 LDNO charges'!$A$11:$A$199,0))=0,"",INDEX('Annex 4 LDNO charges'!$B$11:$B$199,MATCH($A72,'Annex 4 LDNO charges'!$A$11:$A$199,0))))</f>
        <v/>
      </c>
      <c r="C72" s="194">
        <f>IFERROR(INDEX('Annex 1 LV, HV and UMS charges'!$C$12:$C$43,MATCH($A72,'Annex 1 LV, HV and UMS charges'!$A$12:$A$43,0)),INDEX('Annex 4 LDNO charges'!$C$11:$C$199,MATCH($A72,'Annex 4 LDNO charges'!$A$11:$A$199,0)))</f>
        <v>0</v>
      </c>
      <c r="D72" s="177"/>
      <c r="E72" s="213">
        <v>0</v>
      </c>
    </row>
    <row r="73" spans="1:5" ht="27.75" customHeight="1" x14ac:dyDescent="0.2">
      <c r="A73" s="161" t="s">
        <v>554</v>
      </c>
      <c r="B73" s="193" t="str">
        <f>IFERROR(INDEX('Annex 1 LV, HV and UMS charges'!$B$12:$B$43,MATCH($A73,'Annex 1 LV, HV and UMS charges'!$A$12:$A$43,0)),IF(INDEX('Annex 4 LDNO charges'!$B$11:$B$199,MATCH($A73,'Annex 4 LDNO charges'!$A$11:$A$199,0))=0,"",INDEX('Annex 4 LDNO charges'!$B$11:$B$199,MATCH($A73,'Annex 4 LDNO charges'!$A$11:$A$199,0))))</f>
        <v/>
      </c>
      <c r="C73" s="194">
        <f>IFERROR(INDEX('Annex 1 LV, HV and UMS charges'!$C$12:$C$43,MATCH($A73,'Annex 1 LV, HV and UMS charges'!$A$12:$A$43,0)),INDEX('Annex 4 LDNO charges'!$C$11:$C$199,MATCH($A73,'Annex 4 LDNO charges'!$A$11:$A$199,0)))</f>
        <v>0</v>
      </c>
      <c r="D73" s="177"/>
      <c r="E73" s="213">
        <v>0</v>
      </c>
    </row>
    <row r="74" spans="1:5" ht="27.75" customHeight="1" x14ac:dyDescent="0.2">
      <c r="A74" s="161" t="s">
        <v>555</v>
      </c>
      <c r="B74" s="193" t="str">
        <f>IFERROR(INDEX('Annex 1 LV, HV and UMS charges'!$B$12:$B$43,MATCH($A74,'Annex 1 LV, HV and UMS charges'!$A$12:$A$43,0)),IF(INDEX('Annex 4 LDNO charges'!$B$11:$B$199,MATCH($A74,'Annex 4 LDNO charges'!$A$11:$A$199,0))=0,"",INDEX('Annex 4 LDNO charges'!$B$11:$B$199,MATCH($A74,'Annex 4 LDNO charges'!$A$11:$A$199,0))))</f>
        <v/>
      </c>
      <c r="C74" s="194">
        <f>IFERROR(INDEX('Annex 1 LV, HV and UMS charges'!$C$12:$C$43,MATCH($A74,'Annex 1 LV, HV and UMS charges'!$A$12:$A$43,0)),INDEX('Annex 4 LDNO charges'!$C$11:$C$199,MATCH($A74,'Annex 4 LDNO charges'!$A$11:$A$199,0)))</f>
        <v>0</v>
      </c>
      <c r="D74" s="177"/>
      <c r="E74" s="213">
        <v>0</v>
      </c>
    </row>
    <row r="75" spans="1:5" ht="27.75" customHeight="1" x14ac:dyDescent="0.2">
      <c r="A75" s="161" t="s">
        <v>556</v>
      </c>
      <c r="B75" s="193" t="str">
        <f>IFERROR(INDEX('Annex 1 LV, HV and UMS charges'!$B$12:$B$43,MATCH($A75,'Annex 1 LV, HV and UMS charges'!$A$12:$A$43,0)),IF(INDEX('Annex 4 LDNO charges'!$B$11:$B$199,MATCH($A75,'Annex 4 LDNO charges'!$A$11:$A$199,0))=0,"",INDEX('Annex 4 LDNO charges'!$B$11:$B$199,MATCH($A75,'Annex 4 LDNO charges'!$A$11:$A$199,0))))</f>
        <v/>
      </c>
      <c r="C75" s="194">
        <f>IFERROR(INDEX('Annex 1 LV, HV and UMS charges'!$C$12:$C$43,MATCH($A75,'Annex 1 LV, HV and UMS charges'!$A$12:$A$43,0)),INDEX('Annex 4 LDNO charges'!$C$11:$C$199,MATCH($A75,'Annex 4 LDNO charges'!$A$11:$A$199,0)))</f>
        <v>0</v>
      </c>
      <c r="D75" s="177"/>
      <c r="E75" s="213">
        <v>0</v>
      </c>
    </row>
    <row r="76" spans="1:5" ht="27.75" customHeight="1" x14ac:dyDescent="0.2">
      <c r="A76" s="161" t="s">
        <v>557</v>
      </c>
      <c r="B76" s="193" t="str">
        <f>IFERROR(INDEX('Annex 1 LV, HV and UMS charges'!$B$12:$B$43,MATCH($A76,'Annex 1 LV, HV and UMS charges'!$A$12:$A$43,0)),IF(INDEX('Annex 4 LDNO charges'!$B$11:$B$199,MATCH($A76,'Annex 4 LDNO charges'!$A$11:$A$199,0))=0,"",INDEX('Annex 4 LDNO charges'!$B$11:$B$199,MATCH($A76,'Annex 4 LDNO charges'!$A$11:$A$199,0))))</f>
        <v/>
      </c>
      <c r="C76" s="194">
        <f>IFERROR(INDEX('Annex 1 LV, HV and UMS charges'!$C$12:$C$43,MATCH($A76,'Annex 1 LV, HV and UMS charges'!$A$12:$A$43,0)),INDEX('Annex 4 LDNO charges'!$C$11:$C$199,MATCH($A76,'Annex 4 LDNO charges'!$A$11:$A$199,0)))</f>
        <v>0</v>
      </c>
      <c r="D76" s="177"/>
      <c r="E76" s="213">
        <v>0</v>
      </c>
    </row>
    <row r="77" spans="1:5" ht="27.75" customHeight="1" x14ac:dyDescent="0.2">
      <c r="A77" s="161" t="s">
        <v>558</v>
      </c>
      <c r="B77" s="193" t="str">
        <f>IFERROR(INDEX('Annex 1 LV, HV and UMS charges'!$B$12:$B$43,MATCH($A77,'Annex 1 LV, HV and UMS charges'!$A$12:$A$43,0)),IF(INDEX('Annex 4 LDNO charges'!$B$11:$B$199,MATCH($A77,'Annex 4 LDNO charges'!$A$11:$A$199,0))=0,"",INDEX('Annex 4 LDNO charges'!$B$11:$B$199,MATCH($A77,'Annex 4 LDNO charges'!$A$11:$A$199,0))))</f>
        <v/>
      </c>
      <c r="C77" s="194">
        <f>IFERROR(INDEX('Annex 1 LV, HV and UMS charges'!$C$12:$C$43,MATCH($A77,'Annex 1 LV, HV and UMS charges'!$A$12:$A$43,0)),INDEX('Annex 4 LDNO charges'!$C$11:$C$199,MATCH($A77,'Annex 4 LDNO charges'!$A$11:$A$199,0)))</f>
        <v>0</v>
      </c>
      <c r="D77" s="177"/>
      <c r="E77" s="213">
        <v>0</v>
      </c>
    </row>
    <row r="78" spans="1:5" ht="27.75" customHeight="1" x14ac:dyDescent="0.2">
      <c r="A78" s="161" t="s">
        <v>559</v>
      </c>
      <c r="B78" s="193" t="str">
        <f>IFERROR(INDEX('Annex 1 LV, HV and UMS charges'!$B$12:$B$43,MATCH($A78,'Annex 1 LV, HV and UMS charges'!$A$12:$A$43,0)),IF(INDEX('Annex 4 LDNO charges'!$B$11:$B$199,MATCH($A78,'Annex 4 LDNO charges'!$A$11:$A$199,0))=0,"",INDEX('Annex 4 LDNO charges'!$B$11:$B$199,MATCH($A78,'Annex 4 LDNO charges'!$A$11:$A$199,0))))</f>
        <v/>
      </c>
      <c r="C78" s="194">
        <f>IFERROR(INDEX('Annex 1 LV, HV and UMS charges'!$C$12:$C$43,MATCH($A78,'Annex 1 LV, HV and UMS charges'!$A$12:$A$43,0)),INDEX('Annex 4 LDNO charges'!$C$11:$C$199,MATCH($A78,'Annex 4 LDNO charges'!$A$11:$A$199,0)))</f>
        <v>0</v>
      </c>
      <c r="D78" s="177"/>
      <c r="E78" s="213">
        <v>0</v>
      </c>
    </row>
    <row r="79" spans="1:5" ht="27.75" customHeight="1" x14ac:dyDescent="0.2">
      <c r="A79" s="161" t="s">
        <v>602</v>
      </c>
      <c r="B79" s="193" t="str">
        <f>IFERROR(INDEX('Annex 1 LV, HV and UMS charges'!$B$12:$B$43,MATCH($A79,'Annex 1 LV, HV and UMS charges'!$A$12:$A$43,0)),IF(INDEX('Annex 4 LDNO charges'!$B$11:$B$199,MATCH($A79,'Annex 4 LDNO charges'!$A$11:$A$199,0))=0,"",INDEX('Annex 4 LDNO charges'!$B$11:$B$199,MATCH($A79,'Annex 4 LDNO charges'!$A$11:$A$199,0))))</f>
        <v/>
      </c>
      <c r="C79" s="194" t="str">
        <f>IFERROR(INDEX('Annex 1 LV, HV and UMS charges'!$C$12:$C$43,MATCH($A79,'Annex 1 LV, HV and UMS charges'!$A$12:$A$43,0)),INDEX('Annex 4 LDNO charges'!$C$11:$C$199,MATCH($A79,'Annex 4 LDNO charges'!$A$11:$A$199,0)))</f>
        <v>0, 1, 2</v>
      </c>
      <c r="D79" s="213">
        <v>0</v>
      </c>
      <c r="E79" s="213">
        <v>0</v>
      </c>
    </row>
    <row r="80" spans="1:5" ht="27.75" customHeight="1" x14ac:dyDescent="0.2">
      <c r="A80" s="161" t="s">
        <v>603</v>
      </c>
      <c r="B80" s="193" t="str">
        <f>IFERROR(INDEX('Annex 1 LV, HV and UMS charges'!$B$12:$B$43,MATCH($A80,'Annex 1 LV, HV and UMS charges'!$A$12:$A$43,0)),IF(INDEX('Annex 4 LDNO charges'!$B$11:$B$199,MATCH($A80,'Annex 4 LDNO charges'!$A$11:$A$199,0))=0,"",INDEX('Annex 4 LDNO charges'!$B$11:$B$199,MATCH($A80,'Annex 4 LDNO charges'!$A$11:$A$199,0))))</f>
        <v/>
      </c>
      <c r="C80" s="194" t="str">
        <f>IFERROR(INDEX('Annex 1 LV, HV and UMS charges'!$C$12:$C$43,MATCH($A80,'Annex 1 LV, HV and UMS charges'!$A$12:$A$43,0)),INDEX('Annex 4 LDNO charges'!$C$11:$C$199,MATCH($A80,'Annex 4 LDNO charges'!$A$11:$A$199,0)))</f>
        <v>0, 3, 4, 5-8</v>
      </c>
      <c r="D80" s="177"/>
      <c r="E80" s="213">
        <v>0</v>
      </c>
    </row>
    <row r="81" spans="1:5" ht="27.75" customHeight="1" x14ac:dyDescent="0.2">
      <c r="A81" s="161" t="s">
        <v>604</v>
      </c>
      <c r="B81" s="193" t="str">
        <f>IFERROR(INDEX('Annex 1 LV, HV and UMS charges'!$B$12:$B$43,MATCH($A81,'Annex 1 LV, HV and UMS charges'!$A$12:$A$43,0)),IF(INDEX('Annex 4 LDNO charges'!$B$11:$B$199,MATCH($A81,'Annex 4 LDNO charges'!$A$11:$A$199,0))=0,"",INDEX('Annex 4 LDNO charges'!$B$11:$B$199,MATCH($A81,'Annex 4 LDNO charges'!$A$11:$A$199,0))))</f>
        <v/>
      </c>
      <c r="C81" s="194" t="str">
        <f>IFERROR(INDEX('Annex 1 LV, HV and UMS charges'!$C$12:$C$43,MATCH($A81,'Annex 1 LV, HV and UMS charges'!$A$12:$A$43,0)),INDEX('Annex 4 LDNO charges'!$C$11:$C$199,MATCH($A81,'Annex 4 LDNO charges'!$A$11:$A$199,0)))</f>
        <v>0, 3, 4, 5-8</v>
      </c>
      <c r="D81" s="177"/>
      <c r="E81" s="213">
        <v>0</v>
      </c>
    </row>
    <row r="82" spans="1:5" ht="27.75" customHeight="1" x14ac:dyDescent="0.2">
      <c r="A82" s="161" t="s">
        <v>605</v>
      </c>
      <c r="B82" s="193" t="str">
        <f>IFERROR(INDEX('Annex 1 LV, HV and UMS charges'!$B$12:$B$43,MATCH($A82,'Annex 1 LV, HV and UMS charges'!$A$12:$A$43,0)),IF(INDEX('Annex 4 LDNO charges'!$B$11:$B$199,MATCH($A82,'Annex 4 LDNO charges'!$A$11:$A$199,0))=0,"",INDEX('Annex 4 LDNO charges'!$B$11:$B$199,MATCH($A82,'Annex 4 LDNO charges'!$A$11:$A$199,0))))</f>
        <v/>
      </c>
      <c r="C82" s="194" t="str">
        <f>IFERROR(INDEX('Annex 1 LV, HV and UMS charges'!$C$12:$C$43,MATCH($A82,'Annex 1 LV, HV and UMS charges'!$A$12:$A$43,0)),INDEX('Annex 4 LDNO charges'!$C$11:$C$199,MATCH($A82,'Annex 4 LDNO charges'!$A$11:$A$199,0)))</f>
        <v>0, 3, 4, 5-8</v>
      </c>
      <c r="D82" s="177"/>
      <c r="E82" s="213">
        <v>0</v>
      </c>
    </row>
    <row r="83" spans="1:5" ht="27.75" customHeight="1" x14ac:dyDescent="0.2">
      <c r="A83" s="161" t="s">
        <v>606</v>
      </c>
      <c r="B83" s="193" t="str">
        <f>IFERROR(INDEX('Annex 1 LV, HV and UMS charges'!$B$12:$B$43,MATCH($A83,'Annex 1 LV, HV and UMS charges'!$A$12:$A$43,0)),IF(INDEX('Annex 4 LDNO charges'!$B$11:$B$199,MATCH($A83,'Annex 4 LDNO charges'!$A$11:$A$199,0))=0,"",INDEX('Annex 4 LDNO charges'!$B$11:$B$199,MATCH($A83,'Annex 4 LDNO charges'!$A$11:$A$199,0))))</f>
        <v/>
      </c>
      <c r="C83" s="194" t="str">
        <f>IFERROR(INDEX('Annex 1 LV, HV and UMS charges'!$C$12:$C$43,MATCH($A83,'Annex 1 LV, HV and UMS charges'!$A$12:$A$43,0)),INDEX('Annex 4 LDNO charges'!$C$11:$C$199,MATCH($A83,'Annex 4 LDNO charges'!$A$11:$A$199,0)))</f>
        <v>0, 3, 4, 5-8</v>
      </c>
      <c r="D83" s="177"/>
      <c r="E83" s="213">
        <v>0</v>
      </c>
    </row>
    <row r="84" spans="1:5" ht="27.75" customHeight="1" x14ac:dyDescent="0.2">
      <c r="A84" s="161" t="s">
        <v>607</v>
      </c>
      <c r="B84" s="193" t="str">
        <f>IFERROR(INDEX('Annex 1 LV, HV and UMS charges'!$B$12:$B$43,MATCH($A84,'Annex 1 LV, HV and UMS charges'!$A$12:$A$43,0)),IF(INDEX('Annex 4 LDNO charges'!$B$11:$B$199,MATCH($A84,'Annex 4 LDNO charges'!$A$11:$A$199,0))=0,"",INDEX('Annex 4 LDNO charges'!$B$11:$B$199,MATCH($A84,'Annex 4 LDNO charges'!$A$11:$A$199,0))))</f>
        <v/>
      </c>
      <c r="C84" s="194" t="str">
        <f>IFERROR(INDEX('Annex 1 LV, HV and UMS charges'!$C$12:$C$43,MATCH($A84,'Annex 1 LV, HV and UMS charges'!$A$12:$A$43,0)),INDEX('Annex 4 LDNO charges'!$C$11:$C$199,MATCH($A84,'Annex 4 LDNO charges'!$A$11:$A$199,0)))</f>
        <v>0, 3, 4, 5-8</v>
      </c>
      <c r="D84" s="177"/>
      <c r="E84" s="213">
        <v>0</v>
      </c>
    </row>
    <row r="85" spans="1:5" ht="27.75" customHeight="1" x14ac:dyDescent="0.2">
      <c r="A85" s="161" t="s">
        <v>530</v>
      </c>
      <c r="B85" s="193" t="str">
        <f>IFERROR(INDEX('Annex 1 LV, HV and UMS charges'!$B$12:$B$43,MATCH($A85,'Annex 1 LV, HV and UMS charges'!$A$12:$A$43,0)),IF(INDEX('Annex 4 LDNO charges'!$B$11:$B$199,MATCH($A85,'Annex 4 LDNO charges'!$A$11:$A$199,0))=0,"",INDEX('Annex 4 LDNO charges'!$B$11:$B$199,MATCH($A85,'Annex 4 LDNO charges'!$A$11:$A$199,0))))</f>
        <v/>
      </c>
      <c r="C85" s="194">
        <f>IFERROR(INDEX('Annex 1 LV, HV and UMS charges'!$C$12:$C$43,MATCH($A85,'Annex 1 LV, HV and UMS charges'!$A$12:$A$43,0)),INDEX('Annex 4 LDNO charges'!$C$11:$C$199,MATCH($A85,'Annex 4 LDNO charges'!$A$11:$A$199,0)))</f>
        <v>0</v>
      </c>
      <c r="D85" s="177"/>
      <c r="E85" s="213">
        <v>0</v>
      </c>
    </row>
    <row r="86" spans="1:5" ht="27.75" customHeight="1" x14ac:dyDescent="0.2">
      <c r="A86" s="161" t="s">
        <v>531</v>
      </c>
      <c r="B86" s="193" t="str">
        <f>IFERROR(INDEX('Annex 1 LV, HV and UMS charges'!$B$12:$B$43,MATCH($A86,'Annex 1 LV, HV and UMS charges'!$A$12:$A$43,0)),IF(INDEX('Annex 4 LDNO charges'!$B$11:$B$199,MATCH($A86,'Annex 4 LDNO charges'!$A$11:$A$199,0))=0,"",INDEX('Annex 4 LDNO charges'!$B$11:$B$199,MATCH($A86,'Annex 4 LDNO charges'!$A$11:$A$199,0))))</f>
        <v/>
      </c>
      <c r="C86" s="194">
        <f>IFERROR(INDEX('Annex 1 LV, HV and UMS charges'!$C$12:$C$43,MATCH($A86,'Annex 1 LV, HV and UMS charges'!$A$12:$A$43,0)),INDEX('Annex 4 LDNO charges'!$C$11:$C$199,MATCH($A86,'Annex 4 LDNO charges'!$A$11:$A$199,0)))</f>
        <v>0</v>
      </c>
      <c r="D86" s="177"/>
      <c r="E86" s="213">
        <v>0</v>
      </c>
    </row>
    <row r="87" spans="1:5" ht="27.75" customHeight="1" x14ac:dyDescent="0.2">
      <c r="A87" s="161" t="s">
        <v>532</v>
      </c>
      <c r="B87" s="193" t="str">
        <f>IFERROR(INDEX('Annex 1 LV, HV and UMS charges'!$B$12:$B$43,MATCH($A87,'Annex 1 LV, HV and UMS charges'!$A$12:$A$43,0)),IF(INDEX('Annex 4 LDNO charges'!$B$11:$B$199,MATCH($A87,'Annex 4 LDNO charges'!$A$11:$A$199,0))=0,"",INDEX('Annex 4 LDNO charges'!$B$11:$B$199,MATCH($A87,'Annex 4 LDNO charges'!$A$11:$A$199,0))))</f>
        <v/>
      </c>
      <c r="C87" s="194">
        <f>IFERROR(INDEX('Annex 1 LV, HV and UMS charges'!$C$12:$C$43,MATCH($A87,'Annex 1 LV, HV and UMS charges'!$A$12:$A$43,0)),INDEX('Annex 4 LDNO charges'!$C$11:$C$199,MATCH($A87,'Annex 4 LDNO charges'!$A$11:$A$199,0)))</f>
        <v>0</v>
      </c>
      <c r="D87" s="177"/>
      <c r="E87" s="213">
        <v>0</v>
      </c>
    </row>
    <row r="88" spans="1:5" ht="27.75" customHeight="1" x14ac:dyDescent="0.2">
      <c r="A88" s="161" t="s">
        <v>533</v>
      </c>
      <c r="B88" s="193" t="str">
        <f>IFERROR(INDEX('Annex 1 LV, HV and UMS charges'!$B$12:$B$43,MATCH($A88,'Annex 1 LV, HV and UMS charges'!$A$12:$A$43,0)),IF(INDEX('Annex 4 LDNO charges'!$B$11:$B$199,MATCH($A88,'Annex 4 LDNO charges'!$A$11:$A$199,0))=0,"",INDEX('Annex 4 LDNO charges'!$B$11:$B$199,MATCH($A88,'Annex 4 LDNO charges'!$A$11:$A$199,0))))</f>
        <v/>
      </c>
      <c r="C88" s="194">
        <f>IFERROR(INDEX('Annex 1 LV, HV and UMS charges'!$C$12:$C$43,MATCH($A88,'Annex 1 LV, HV and UMS charges'!$A$12:$A$43,0)),INDEX('Annex 4 LDNO charges'!$C$11:$C$199,MATCH($A88,'Annex 4 LDNO charges'!$A$11:$A$199,0)))</f>
        <v>0</v>
      </c>
      <c r="D88" s="177"/>
      <c r="E88" s="213">
        <v>0</v>
      </c>
    </row>
    <row r="89" spans="1:5" ht="27.75" customHeight="1" x14ac:dyDescent="0.2">
      <c r="A89" s="161" t="s">
        <v>534</v>
      </c>
      <c r="B89" s="193" t="str">
        <f>IFERROR(INDEX('Annex 1 LV, HV and UMS charges'!$B$12:$B$43,MATCH($A89,'Annex 1 LV, HV and UMS charges'!$A$12:$A$43,0)),IF(INDEX('Annex 4 LDNO charges'!$B$11:$B$199,MATCH($A89,'Annex 4 LDNO charges'!$A$11:$A$199,0))=0,"",INDEX('Annex 4 LDNO charges'!$B$11:$B$199,MATCH($A89,'Annex 4 LDNO charges'!$A$11:$A$199,0))))</f>
        <v/>
      </c>
      <c r="C89" s="194">
        <f>IFERROR(INDEX('Annex 1 LV, HV and UMS charges'!$C$12:$C$43,MATCH($A89,'Annex 1 LV, HV and UMS charges'!$A$12:$A$43,0)),INDEX('Annex 4 LDNO charges'!$C$11:$C$199,MATCH($A89,'Annex 4 LDNO charges'!$A$11:$A$199,0)))</f>
        <v>0</v>
      </c>
      <c r="D89" s="177"/>
      <c r="E89" s="213">
        <v>0</v>
      </c>
    </row>
    <row r="90" spans="1:5" ht="27.75" customHeight="1" x14ac:dyDescent="0.2">
      <c r="A90" s="161" t="s">
        <v>535</v>
      </c>
      <c r="B90" s="193" t="str">
        <f>IFERROR(INDEX('Annex 1 LV, HV and UMS charges'!$B$12:$B$43,MATCH($A90,'Annex 1 LV, HV and UMS charges'!$A$12:$A$43,0)),IF(INDEX('Annex 4 LDNO charges'!$B$11:$B$199,MATCH($A90,'Annex 4 LDNO charges'!$A$11:$A$199,0))=0,"",INDEX('Annex 4 LDNO charges'!$B$11:$B$199,MATCH($A90,'Annex 4 LDNO charges'!$A$11:$A$199,0))))</f>
        <v/>
      </c>
      <c r="C90" s="194">
        <f>IFERROR(INDEX('Annex 1 LV, HV and UMS charges'!$C$12:$C$43,MATCH($A90,'Annex 1 LV, HV and UMS charges'!$A$12:$A$43,0)),INDEX('Annex 4 LDNO charges'!$C$11:$C$199,MATCH($A90,'Annex 4 LDNO charges'!$A$11:$A$199,0)))</f>
        <v>0</v>
      </c>
      <c r="D90" s="177"/>
      <c r="E90" s="213">
        <v>0</v>
      </c>
    </row>
    <row r="91" spans="1:5" ht="27.75" customHeight="1" x14ac:dyDescent="0.2">
      <c r="A91" s="161" t="s">
        <v>536</v>
      </c>
      <c r="B91" s="193" t="str">
        <f>IFERROR(INDEX('Annex 1 LV, HV and UMS charges'!$B$12:$B$43,MATCH($A91,'Annex 1 LV, HV and UMS charges'!$A$12:$A$43,0)),IF(INDEX('Annex 4 LDNO charges'!$B$11:$B$199,MATCH($A91,'Annex 4 LDNO charges'!$A$11:$A$199,0))=0,"",INDEX('Annex 4 LDNO charges'!$B$11:$B$199,MATCH($A91,'Annex 4 LDNO charges'!$A$11:$A$199,0))))</f>
        <v/>
      </c>
      <c r="C91" s="194">
        <f>IFERROR(INDEX('Annex 1 LV, HV and UMS charges'!$C$12:$C$43,MATCH($A91,'Annex 1 LV, HV and UMS charges'!$A$12:$A$43,0)),INDEX('Annex 4 LDNO charges'!$C$11:$C$199,MATCH($A91,'Annex 4 LDNO charges'!$A$11:$A$199,0)))</f>
        <v>0</v>
      </c>
      <c r="D91" s="177"/>
      <c r="E91" s="213">
        <v>0</v>
      </c>
    </row>
    <row r="92" spans="1:5" ht="27.75" customHeight="1" x14ac:dyDescent="0.2">
      <c r="A92" s="161" t="s">
        <v>537</v>
      </c>
      <c r="B92" s="193" t="str">
        <f>IFERROR(INDEX('Annex 1 LV, HV and UMS charges'!$B$12:$B$43,MATCH($A92,'Annex 1 LV, HV and UMS charges'!$A$12:$A$43,0)),IF(INDEX('Annex 4 LDNO charges'!$B$11:$B$199,MATCH($A92,'Annex 4 LDNO charges'!$A$11:$A$199,0))=0,"",INDEX('Annex 4 LDNO charges'!$B$11:$B$199,MATCH($A92,'Annex 4 LDNO charges'!$A$11:$A$199,0))))</f>
        <v/>
      </c>
      <c r="C92" s="194">
        <f>IFERROR(INDEX('Annex 1 LV, HV and UMS charges'!$C$12:$C$43,MATCH($A92,'Annex 1 LV, HV and UMS charges'!$A$12:$A$43,0)),INDEX('Annex 4 LDNO charges'!$C$11:$C$199,MATCH($A92,'Annex 4 LDNO charges'!$A$11:$A$199,0)))</f>
        <v>0</v>
      </c>
      <c r="D92" s="177"/>
      <c r="E92" s="213">
        <v>0</v>
      </c>
    </row>
    <row r="93" spans="1:5" ht="27.75" customHeight="1" x14ac:dyDescent="0.2">
      <c r="A93" s="161" t="s">
        <v>538</v>
      </c>
      <c r="B93" s="193" t="str">
        <f>IFERROR(INDEX('Annex 1 LV, HV and UMS charges'!$B$12:$B$43,MATCH($A93,'Annex 1 LV, HV and UMS charges'!$A$12:$A$43,0)),IF(INDEX('Annex 4 LDNO charges'!$B$11:$B$199,MATCH($A93,'Annex 4 LDNO charges'!$A$11:$A$199,0))=0,"",INDEX('Annex 4 LDNO charges'!$B$11:$B$199,MATCH($A93,'Annex 4 LDNO charges'!$A$11:$A$199,0))))</f>
        <v/>
      </c>
      <c r="C93" s="194">
        <f>IFERROR(INDEX('Annex 1 LV, HV and UMS charges'!$C$12:$C$43,MATCH($A93,'Annex 1 LV, HV and UMS charges'!$A$12:$A$43,0)),INDEX('Annex 4 LDNO charges'!$C$11:$C$199,MATCH($A93,'Annex 4 LDNO charges'!$A$11:$A$199,0)))</f>
        <v>0</v>
      </c>
      <c r="D93" s="177"/>
      <c r="E93" s="213">
        <v>0</v>
      </c>
    </row>
    <row r="94" spans="1:5" ht="27.75" customHeight="1" x14ac:dyDescent="0.2">
      <c r="A94" s="161" t="s">
        <v>539</v>
      </c>
      <c r="B94" s="193" t="str">
        <f>IFERROR(INDEX('Annex 1 LV, HV and UMS charges'!$B$12:$B$43,MATCH($A94,'Annex 1 LV, HV and UMS charges'!$A$12:$A$43,0)),IF(INDEX('Annex 4 LDNO charges'!$B$11:$B$199,MATCH($A94,'Annex 4 LDNO charges'!$A$11:$A$199,0))=0,"",INDEX('Annex 4 LDNO charges'!$B$11:$B$199,MATCH($A94,'Annex 4 LDNO charges'!$A$11:$A$199,0))))</f>
        <v/>
      </c>
      <c r="C94" s="194">
        <f>IFERROR(INDEX('Annex 1 LV, HV and UMS charges'!$C$12:$C$43,MATCH($A94,'Annex 1 LV, HV and UMS charges'!$A$12:$A$43,0)),INDEX('Annex 4 LDNO charges'!$C$11:$C$199,MATCH($A94,'Annex 4 LDNO charges'!$A$11:$A$199,0)))</f>
        <v>0</v>
      </c>
      <c r="D94" s="177"/>
      <c r="E94" s="213">
        <v>0</v>
      </c>
    </row>
    <row r="95" spans="1:5" ht="27.75" customHeight="1" x14ac:dyDescent="0.2">
      <c r="A95" s="161" t="s">
        <v>540</v>
      </c>
      <c r="B95" s="193" t="str">
        <f>IFERROR(INDEX('Annex 1 LV, HV and UMS charges'!$B$12:$B$43,MATCH($A95,'Annex 1 LV, HV and UMS charges'!$A$12:$A$43,0)),IF(INDEX('Annex 4 LDNO charges'!$B$11:$B$199,MATCH($A95,'Annex 4 LDNO charges'!$A$11:$A$199,0))=0,"",INDEX('Annex 4 LDNO charges'!$B$11:$B$199,MATCH($A95,'Annex 4 LDNO charges'!$A$11:$A$199,0))))</f>
        <v/>
      </c>
      <c r="C95" s="194">
        <f>IFERROR(INDEX('Annex 1 LV, HV and UMS charges'!$C$12:$C$43,MATCH($A95,'Annex 1 LV, HV and UMS charges'!$A$12:$A$43,0)),INDEX('Annex 4 LDNO charges'!$C$11:$C$199,MATCH($A95,'Annex 4 LDNO charges'!$A$11:$A$199,0)))</f>
        <v>0</v>
      </c>
      <c r="D95" s="177"/>
      <c r="E95" s="213">
        <v>0</v>
      </c>
    </row>
    <row r="96" spans="1:5" ht="27.75" customHeight="1" x14ac:dyDescent="0.2">
      <c r="A96" s="161" t="s">
        <v>541</v>
      </c>
      <c r="B96" s="193" t="str">
        <f>IFERROR(INDEX('Annex 1 LV, HV and UMS charges'!$B$12:$B$43,MATCH($A96,'Annex 1 LV, HV and UMS charges'!$A$12:$A$43,0)),IF(INDEX('Annex 4 LDNO charges'!$B$11:$B$199,MATCH($A96,'Annex 4 LDNO charges'!$A$11:$A$199,0))=0,"",INDEX('Annex 4 LDNO charges'!$B$11:$B$199,MATCH($A96,'Annex 4 LDNO charges'!$A$11:$A$199,0))))</f>
        <v/>
      </c>
      <c r="C96" s="194">
        <f>IFERROR(INDEX('Annex 1 LV, HV and UMS charges'!$C$12:$C$43,MATCH($A96,'Annex 1 LV, HV and UMS charges'!$A$12:$A$43,0)),INDEX('Annex 4 LDNO charges'!$C$11:$C$199,MATCH($A96,'Annex 4 LDNO charges'!$A$11:$A$199,0)))</f>
        <v>0</v>
      </c>
      <c r="D96" s="177"/>
      <c r="E96" s="213">
        <v>0</v>
      </c>
    </row>
    <row r="97" spans="1:5" ht="27.75" customHeight="1" x14ac:dyDescent="0.2">
      <c r="A97" s="161" t="s">
        <v>542</v>
      </c>
      <c r="B97" s="193" t="str">
        <f>IFERROR(INDEX('Annex 1 LV, HV and UMS charges'!$B$12:$B$43,MATCH($A97,'Annex 1 LV, HV and UMS charges'!$A$12:$A$43,0)),IF(INDEX('Annex 4 LDNO charges'!$B$11:$B$199,MATCH($A97,'Annex 4 LDNO charges'!$A$11:$A$199,0))=0,"",INDEX('Annex 4 LDNO charges'!$B$11:$B$199,MATCH($A97,'Annex 4 LDNO charges'!$A$11:$A$199,0))))</f>
        <v/>
      </c>
      <c r="C97" s="194">
        <f>IFERROR(INDEX('Annex 1 LV, HV and UMS charges'!$C$12:$C$43,MATCH($A97,'Annex 1 LV, HV and UMS charges'!$A$12:$A$43,0)),INDEX('Annex 4 LDNO charges'!$C$11:$C$199,MATCH($A97,'Annex 4 LDNO charges'!$A$11:$A$199,0)))</f>
        <v>0</v>
      </c>
      <c r="D97" s="177"/>
      <c r="E97" s="213">
        <v>0</v>
      </c>
    </row>
    <row r="98" spans="1:5" ht="27.75" customHeight="1" x14ac:dyDescent="0.2">
      <c r="A98" s="161" t="s">
        <v>543</v>
      </c>
      <c r="B98" s="193" t="str">
        <f>IFERROR(INDEX('Annex 1 LV, HV and UMS charges'!$B$12:$B$43,MATCH($A98,'Annex 1 LV, HV and UMS charges'!$A$12:$A$43,0)),IF(INDEX('Annex 4 LDNO charges'!$B$11:$B$199,MATCH($A98,'Annex 4 LDNO charges'!$A$11:$A$199,0))=0,"",INDEX('Annex 4 LDNO charges'!$B$11:$B$199,MATCH($A98,'Annex 4 LDNO charges'!$A$11:$A$199,0))))</f>
        <v/>
      </c>
      <c r="C98" s="194">
        <f>IFERROR(INDEX('Annex 1 LV, HV and UMS charges'!$C$12:$C$43,MATCH($A98,'Annex 1 LV, HV and UMS charges'!$A$12:$A$43,0)),INDEX('Annex 4 LDNO charges'!$C$11:$C$199,MATCH($A98,'Annex 4 LDNO charges'!$A$11:$A$199,0)))</f>
        <v>0</v>
      </c>
      <c r="D98" s="177"/>
      <c r="E98" s="213">
        <v>0</v>
      </c>
    </row>
    <row r="99" spans="1:5" ht="27.75" customHeight="1" x14ac:dyDescent="0.2">
      <c r="A99" s="161" t="s">
        <v>544</v>
      </c>
      <c r="B99" s="193" t="str">
        <f>IFERROR(INDEX('Annex 1 LV, HV and UMS charges'!$B$12:$B$43,MATCH($A99,'Annex 1 LV, HV and UMS charges'!$A$12:$A$43,0)),IF(INDEX('Annex 4 LDNO charges'!$B$11:$B$199,MATCH($A99,'Annex 4 LDNO charges'!$A$11:$A$199,0))=0,"",INDEX('Annex 4 LDNO charges'!$B$11:$B$199,MATCH($A99,'Annex 4 LDNO charges'!$A$11:$A$199,0))))</f>
        <v/>
      </c>
      <c r="C99" s="194">
        <f>IFERROR(INDEX('Annex 1 LV, HV and UMS charges'!$C$12:$C$43,MATCH($A99,'Annex 1 LV, HV and UMS charges'!$A$12:$A$43,0)),INDEX('Annex 4 LDNO charges'!$C$11:$C$199,MATCH($A99,'Annex 4 LDNO charges'!$A$11:$A$199,0)))</f>
        <v>0</v>
      </c>
      <c r="D99" s="177"/>
      <c r="E99" s="213">
        <v>0</v>
      </c>
    </row>
    <row r="100" spans="1:5" ht="27.75" customHeight="1" x14ac:dyDescent="0.2">
      <c r="A100" s="161" t="s">
        <v>608</v>
      </c>
      <c r="B100" s="193" t="str">
        <f>IFERROR(INDEX('Annex 1 LV, HV and UMS charges'!$B$12:$B$43,MATCH($A100,'Annex 1 LV, HV and UMS charges'!$A$12:$A$43,0)),IF(INDEX('Annex 4 LDNO charges'!$B$11:$B$199,MATCH($A100,'Annex 4 LDNO charges'!$A$11:$A$199,0))=0,"",INDEX('Annex 4 LDNO charges'!$B$11:$B$199,MATCH($A100,'Annex 4 LDNO charges'!$A$11:$A$199,0))))</f>
        <v/>
      </c>
      <c r="C100" s="194" t="str">
        <f>IFERROR(INDEX('Annex 1 LV, HV and UMS charges'!$C$12:$C$43,MATCH($A100,'Annex 1 LV, HV and UMS charges'!$A$12:$A$43,0)),INDEX('Annex 4 LDNO charges'!$C$11:$C$199,MATCH($A100,'Annex 4 LDNO charges'!$A$11:$A$199,0)))</f>
        <v>0, 1, 2</v>
      </c>
      <c r="D100" s="213">
        <v>0</v>
      </c>
      <c r="E100" s="213">
        <v>0</v>
      </c>
    </row>
    <row r="101" spans="1:5" ht="27.75" customHeight="1" x14ac:dyDescent="0.2">
      <c r="A101" s="161" t="s">
        <v>609</v>
      </c>
      <c r="B101" s="193" t="str">
        <f>IFERROR(INDEX('Annex 1 LV, HV and UMS charges'!$B$12:$B$43,MATCH($A101,'Annex 1 LV, HV and UMS charges'!$A$12:$A$43,0)),IF(INDEX('Annex 4 LDNO charges'!$B$11:$B$199,MATCH($A101,'Annex 4 LDNO charges'!$A$11:$A$199,0))=0,"",INDEX('Annex 4 LDNO charges'!$B$11:$B$199,MATCH($A101,'Annex 4 LDNO charges'!$A$11:$A$199,0))))</f>
        <v/>
      </c>
      <c r="C101" s="194" t="str">
        <f>IFERROR(INDEX('Annex 1 LV, HV and UMS charges'!$C$12:$C$43,MATCH($A101,'Annex 1 LV, HV and UMS charges'!$A$12:$A$43,0)),INDEX('Annex 4 LDNO charges'!$C$11:$C$199,MATCH($A101,'Annex 4 LDNO charges'!$A$11:$A$199,0)))</f>
        <v>0, 3, 4, 5-8</v>
      </c>
      <c r="D101" s="177"/>
      <c r="E101" s="213">
        <v>0</v>
      </c>
    </row>
    <row r="102" spans="1:5" ht="27.75" customHeight="1" x14ac:dyDescent="0.2">
      <c r="A102" s="161" t="s">
        <v>610</v>
      </c>
      <c r="B102" s="193" t="str">
        <f>IFERROR(INDEX('Annex 1 LV, HV and UMS charges'!$B$12:$B$43,MATCH($A102,'Annex 1 LV, HV and UMS charges'!$A$12:$A$43,0)),IF(INDEX('Annex 4 LDNO charges'!$B$11:$B$199,MATCH($A102,'Annex 4 LDNO charges'!$A$11:$A$199,0))=0,"",INDEX('Annex 4 LDNO charges'!$B$11:$B$199,MATCH($A102,'Annex 4 LDNO charges'!$A$11:$A$199,0))))</f>
        <v/>
      </c>
      <c r="C102" s="194" t="str">
        <f>IFERROR(INDEX('Annex 1 LV, HV and UMS charges'!$C$12:$C$43,MATCH($A102,'Annex 1 LV, HV and UMS charges'!$A$12:$A$43,0)),INDEX('Annex 4 LDNO charges'!$C$11:$C$199,MATCH($A102,'Annex 4 LDNO charges'!$A$11:$A$199,0)))</f>
        <v>0, 3, 4, 5-8</v>
      </c>
      <c r="D102" s="177"/>
      <c r="E102" s="213">
        <v>0</v>
      </c>
    </row>
    <row r="103" spans="1:5" ht="27.75" customHeight="1" x14ac:dyDescent="0.2">
      <c r="A103" s="161" t="s">
        <v>611</v>
      </c>
      <c r="B103" s="193" t="str">
        <f>IFERROR(INDEX('Annex 1 LV, HV and UMS charges'!$B$12:$B$43,MATCH($A103,'Annex 1 LV, HV and UMS charges'!$A$12:$A$43,0)),IF(INDEX('Annex 4 LDNO charges'!$B$11:$B$199,MATCH($A103,'Annex 4 LDNO charges'!$A$11:$A$199,0))=0,"",INDEX('Annex 4 LDNO charges'!$B$11:$B$199,MATCH($A103,'Annex 4 LDNO charges'!$A$11:$A$199,0))))</f>
        <v/>
      </c>
      <c r="C103" s="194" t="str">
        <f>IFERROR(INDEX('Annex 1 LV, HV and UMS charges'!$C$12:$C$43,MATCH($A103,'Annex 1 LV, HV and UMS charges'!$A$12:$A$43,0)),INDEX('Annex 4 LDNO charges'!$C$11:$C$199,MATCH($A103,'Annex 4 LDNO charges'!$A$11:$A$199,0)))</f>
        <v>0, 3, 4, 5-8</v>
      </c>
      <c r="D103" s="177"/>
      <c r="E103" s="213">
        <v>0</v>
      </c>
    </row>
    <row r="104" spans="1:5" ht="27.75" customHeight="1" x14ac:dyDescent="0.2">
      <c r="A104" s="161" t="s">
        <v>612</v>
      </c>
      <c r="B104" s="193" t="str">
        <f>IFERROR(INDEX('Annex 1 LV, HV and UMS charges'!$B$12:$B$43,MATCH($A104,'Annex 1 LV, HV and UMS charges'!$A$12:$A$43,0)),IF(INDEX('Annex 4 LDNO charges'!$B$11:$B$199,MATCH($A104,'Annex 4 LDNO charges'!$A$11:$A$199,0))=0,"",INDEX('Annex 4 LDNO charges'!$B$11:$B$199,MATCH($A104,'Annex 4 LDNO charges'!$A$11:$A$199,0))))</f>
        <v/>
      </c>
      <c r="C104" s="194" t="str">
        <f>IFERROR(INDEX('Annex 1 LV, HV and UMS charges'!$C$12:$C$43,MATCH($A104,'Annex 1 LV, HV and UMS charges'!$A$12:$A$43,0)),INDEX('Annex 4 LDNO charges'!$C$11:$C$199,MATCH($A104,'Annex 4 LDNO charges'!$A$11:$A$199,0)))</f>
        <v>0, 3, 4, 5-8</v>
      </c>
      <c r="D104" s="177"/>
      <c r="E104" s="213">
        <v>0</v>
      </c>
    </row>
    <row r="105" spans="1:5" ht="27.75" customHeight="1" x14ac:dyDescent="0.2">
      <c r="A105" s="161" t="s">
        <v>613</v>
      </c>
      <c r="B105" s="193" t="str">
        <f>IFERROR(INDEX('Annex 1 LV, HV and UMS charges'!$B$12:$B$43,MATCH($A105,'Annex 1 LV, HV and UMS charges'!$A$12:$A$43,0)),IF(INDEX('Annex 4 LDNO charges'!$B$11:$B$199,MATCH($A105,'Annex 4 LDNO charges'!$A$11:$A$199,0))=0,"",INDEX('Annex 4 LDNO charges'!$B$11:$B$199,MATCH($A105,'Annex 4 LDNO charges'!$A$11:$A$199,0))))</f>
        <v/>
      </c>
      <c r="C105" s="194" t="str">
        <f>IFERROR(INDEX('Annex 1 LV, HV and UMS charges'!$C$12:$C$43,MATCH($A105,'Annex 1 LV, HV and UMS charges'!$A$12:$A$43,0)),INDEX('Annex 4 LDNO charges'!$C$11:$C$199,MATCH($A105,'Annex 4 LDNO charges'!$A$11:$A$199,0)))</f>
        <v>0, 3, 4, 5-8</v>
      </c>
      <c r="D105" s="177"/>
      <c r="E105" s="213">
        <v>0</v>
      </c>
    </row>
    <row r="106" spans="1:5" ht="27.75" customHeight="1" x14ac:dyDescent="0.2">
      <c r="A106" s="161" t="s">
        <v>515</v>
      </c>
      <c r="B106" s="193" t="str">
        <f>IFERROR(INDEX('Annex 1 LV, HV and UMS charges'!$B$12:$B$43,MATCH($A106,'Annex 1 LV, HV and UMS charges'!$A$12:$A$43,0)),IF(INDEX('Annex 4 LDNO charges'!$B$11:$B$199,MATCH($A106,'Annex 4 LDNO charges'!$A$11:$A$199,0))=0,"",INDEX('Annex 4 LDNO charges'!$B$11:$B$199,MATCH($A106,'Annex 4 LDNO charges'!$A$11:$A$199,0))))</f>
        <v/>
      </c>
      <c r="C106" s="194">
        <f>IFERROR(INDEX('Annex 1 LV, HV and UMS charges'!$C$12:$C$43,MATCH($A106,'Annex 1 LV, HV and UMS charges'!$A$12:$A$43,0)),INDEX('Annex 4 LDNO charges'!$C$11:$C$199,MATCH($A106,'Annex 4 LDNO charges'!$A$11:$A$199,0)))</f>
        <v>0</v>
      </c>
      <c r="D106" s="177"/>
      <c r="E106" s="213">
        <v>0</v>
      </c>
    </row>
    <row r="107" spans="1:5" ht="27.75" customHeight="1" x14ac:dyDescent="0.2">
      <c r="A107" s="161" t="s">
        <v>516</v>
      </c>
      <c r="B107" s="193" t="str">
        <f>IFERROR(INDEX('Annex 1 LV, HV and UMS charges'!$B$12:$B$43,MATCH($A107,'Annex 1 LV, HV and UMS charges'!$A$12:$A$43,0)),IF(INDEX('Annex 4 LDNO charges'!$B$11:$B$199,MATCH($A107,'Annex 4 LDNO charges'!$A$11:$A$199,0))=0,"",INDEX('Annex 4 LDNO charges'!$B$11:$B$199,MATCH($A107,'Annex 4 LDNO charges'!$A$11:$A$199,0))))</f>
        <v/>
      </c>
      <c r="C107" s="194">
        <f>IFERROR(INDEX('Annex 1 LV, HV and UMS charges'!$C$12:$C$43,MATCH($A107,'Annex 1 LV, HV and UMS charges'!$A$12:$A$43,0)),INDEX('Annex 4 LDNO charges'!$C$11:$C$199,MATCH($A107,'Annex 4 LDNO charges'!$A$11:$A$199,0)))</f>
        <v>0</v>
      </c>
      <c r="D107" s="177"/>
      <c r="E107" s="213">
        <v>0</v>
      </c>
    </row>
    <row r="108" spans="1:5" ht="27.75" customHeight="1" x14ac:dyDescent="0.2">
      <c r="A108" s="161" t="s">
        <v>517</v>
      </c>
      <c r="B108" s="193" t="str">
        <f>IFERROR(INDEX('Annex 1 LV, HV and UMS charges'!$B$12:$B$43,MATCH($A108,'Annex 1 LV, HV and UMS charges'!$A$12:$A$43,0)),IF(INDEX('Annex 4 LDNO charges'!$B$11:$B$199,MATCH($A108,'Annex 4 LDNO charges'!$A$11:$A$199,0))=0,"",INDEX('Annex 4 LDNO charges'!$B$11:$B$199,MATCH($A108,'Annex 4 LDNO charges'!$A$11:$A$199,0))))</f>
        <v/>
      </c>
      <c r="C108" s="194">
        <f>IFERROR(INDEX('Annex 1 LV, HV and UMS charges'!$C$12:$C$43,MATCH($A108,'Annex 1 LV, HV and UMS charges'!$A$12:$A$43,0)),INDEX('Annex 4 LDNO charges'!$C$11:$C$199,MATCH($A108,'Annex 4 LDNO charges'!$A$11:$A$199,0)))</f>
        <v>0</v>
      </c>
      <c r="D108" s="177"/>
      <c r="E108" s="213">
        <v>0</v>
      </c>
    </row>
    <row r="109" spans="1:5" ht="27.75" customHeight="1" x14ac:dyDescent="0.2">
      <c r="A109" s="161" t="s">
        <v>518</v>
      </c>
      <c r="B109" s="193" t="str">
        <f>IFERROR(INDEX('Annex 1 LV, HV and UMS charges'!$B$12:$B$43,MATCH($A109,'Annex 1 LV, HV and UMS charges'!$A$12:$A$43,0)),IF(INDEX('Annex 4 LDNO charges'!$B$11:$B$199,MATCH($A109,'Annex 4 LDNO charges'!$A$11:$A$199,0))=0,"",INDEX('Annex 4 LDNO charges'!$B$11:$B$199,MATCH($A109,'Annex 4 LDNO charges'!$A$11:$A$199,0))))</f>
        <v/>
      </c>
      <c r="C109" s="194">
        <f>IFERROR(INDEX('Annex 1 LV, HV and UMS charges'!$C$12:$C$43,MATCH($A109,'Annex 1 LV, HV and UMS charges'!$A$12:$A$43,0)),INDEX('Annex 4 LDNO charges'!$C$11:$C$199,MATCH($A109,'Annex 4 LDNO charges'!$A$11:$A$199,0)))</f>
        <v>0</v>
      </c>
      <c r="D109" s="177"/>
      <c r="E109" s="213">
        <v>0</v>
      </c>
    </row>
    <row r="110" spans="1:5" ht="27.75" customHeight="1" x14ac:dyDescent="0.2">
      <c r="A110" s="161" t="s">
        <v>519</v>
      </c>
      <c r="B110" s="193" t="str">
        <f>IFERROR(INDEX('Annex 1 LV, HV and UMS charges'!$B$12:$B$43,MATCH($A110,'Annex 1 LV, HV and UMS charges'!$A$12:$A$43,0)),IF(INDEX('Annex 4 LDNO charges'!$B$11:$B$199,MATCH($A110,'Annex 4 LDNO charges'!$A$11:$A$199,0))=0,"",INDEX('Annex 4 LDNO charges'!$B$11:$B$199,MATCH($A110,'Annex 4 LDNO charges'!$A$11:$A$199,0))))</f>
        <v/>
      </c>
      <c r="C110" s="194">
        <f>IFERROR(INDEX('Annex 1 LV, HV and UMS charges'!$C$12:$C$43,MATCH($A110,'Annex 1 LV, HV and UMS charges'!$A$12:$A$43,0)),INDEX('Annex 4 LDNO charges'!$C$11:$C$199,MATCH($A110,'Annex 4 LDNO charges'!$A$11:$A$199,0)))</f>
        <v>0</v>
      </c>
      <c r="D110" s="177"/>
      <c r="E110" s="213">
        <v>0</v>
      </c>
    </row>
    <row r="111" spans="1:5" ht="27.75" customHeight="1" x14ac:dyDescent="0.2">
      <c r="A111" s="161" t="s">
        <v>520</v>
      </c>
      <c r="B111" s="193" t="str">
        <f>IFERROR(INDEX('Annex 1 LV, HV and UMS charges'!$B$12:$B$43,MATCH($A111,'Annex 1 LV, HV and UMS charges'!$A$12:$A$43,0)),IF(INDEX('Annex 4 LDNO charges'!$B$11:$B$199,MATCH($A111,'Annex 4 LDNO charges'!$A$11:$A$199,0))=0,"",INDEX('Annex 4 LDNO charges'!$B$11:$B$199,MATCH($A111,'Annex 4 LDNO charges'!$A$11:$A$199,0))))</f>
        <v/>
      </c>
      <c r="C111" s="194">
        <f>IFERROR(INDEX('Annex 1 LV, HV and UMS charges'!$C$12:$C$43,MATCH($A111,'Annex 1 LV, HV and UMS charges'!$A$12:$A$43,0)),INDEX('Annex 4 LDNO charges'!$C$11:$C$199,MATCH($A111,'Annex 4 LDNO charges'!$A$11:$A$199,0)))</f>
        <v>0</v>
      </c>
      <c r="D111" s="177"/>
      <c r="E111" s="213">
        <v>0</v>
      </c>
    </row>
    <row r="112" spans="1:5" ht="27.75" customHeight="1" x14ac:dyDescent="0.2">
      <c r="A112" s="161" t="s">
        <v>521</v>
      </c>
      <c r="B112" s="193" t="str">
        <f>IFERROR(INDEX('Annex 1 LV, HV and UMS charges'!$B$12:$B$43,MATCH($A112,'Annex 1 LV, HV and UMS charges'!$A$12:$A$43,0)),IF(INDEX('Annex 4 LDNO charges'!$B$11:$B$199,MATCH($A112,'Annex 4 LDNO charges'!$A$11:$A$199,0))=0,"",INDEX('Annex 4 LDNO charges'!$B$11:$B$199,MATCH($A112,'Annex 4 LDNO charges'!$A$11:$A$199,0))))</f>
        <v/>
      </c>
      <c r="C112" s="194">
        <f>IFERROR(INDEX('Annex 1 LV, HV and UMS charges'!$C$12:$C$43,MATCH($A112,'Annex 1 LV, HV and UMS charges'!$A$12:$A$43,0)),INDEX('Annex 4 LDNO charges'!$C$11:$C$199,MATCH($A112,'Annex 4 LDNO charges'!$A$11:$A$199,0)))</f>
        <v>0</v>
      </c>
      <c r="D112" s="177"/>
      <c r="E112" s="213">
        <v>0</v>
      </c>
    </row>
    <row r="113" spans="1:5" ht="27.75" customHeight="1" x14ac:dyDescent="0.2">
      <c r="A113" s="161" t="s">
        <v>522</v>
      </c>
      <c r="B113" s="193" t="str">
        <f>IFERROR(INDEX('Annex 1 LV, HV and UMS charges'!$B$12:$B$43,MATCH($A113,'Annex 1 LV, HV and UMS charges'!$A$12:$A$43,0)),IF(INDEX('Annex 4 LDNO charges'!$B$11:$B$199,MATCH($A113,'Annex 4 LDNO charges'!$A$11:$A$199,0))=0,"",INDEX('Annex 4 LDNO charges'!$B$11:$B$199,MATCH($A113,'Annex 4 LDNO charges'!$A$11:$A$199,0))))</f>
        <v/>
      </c>
      <c r="C113" s="194">
        <f>IFERROR(INDEX('Annex 1 LV, HV and UMS charges'!$C$12:$C$43,MATCH($A113,'Annex 1 LV, HV and UMS charges'!$A$12:$A$43,0)),INDEX('Annex 4 LDNO charges'!$C$11:$C$199,MATCH($A113,'Annex 4 LDNO charges'!$A$11:$A$199,0)))</f>
        <v>0</v>
      </c>
      <c r="D113" s="177"/>
      <c r="E113" s="213">
        <v>0</v>
      </c>
    </row>
    <row r="114" spans="1:5" ht="27.75" customHeight="1" x14ac:dyDescent="0.2">
      <c r="A114" s="161" t="s">
        <v>523</v>
      </c>
      <c r="B114" s="193" t="str">
        <f>IFERROR(INDEX('Annex 1 LV, HV and UMS charges'!$B$12:$B$43,MATCH($A114,'Annex 1 LV, HV and UMS charges'!$A$12:$A$43,0)),IF(INDEX('Annex 4 LDNO charges'!$B$11:$B$199,MATCH($A114,'Annex 4 LDNO charges'!$A$11:$A$199,0))=0,"",INDEX('Annex 4 LDNO charges'!$B$11:$B$199,MATCH($A114,'Annex 4 LDNO charges'!$A$11:$A$199,0))))</f>
        <v/>
      </c>
      <c r="C114" s="194">
        <f>IFERROR(INDEX('Annex 1 LV, HV and UMS charges'!$C$12:$C$43,MATCH($A114,'Annex 1 LV, HV and UMS charges'!$A$12:$A$43,0)),INDEX('Annex 4 LDNO charges'!$C$11:$C$199,MATCH($A114,'Annex 4 LDNO charges'!$A$11:$A$199,0)))</f>
        <v>0</v>
      </c>
      <c r="D114" s="177"/>
      <c r="E114" s="213">
        <v>0</v>
      </c>
    </row>
    <row r="115" spans="1:5" ht="27.75" customHeight="1" x14ac:dyDescent="0.2">
      <c r="A115" s="161" t="s">
        <v>524</v>
      </c>
      <c r="B115" s="193" t="str">
        <f>IFERROR(INDEX('Annex 1 LV, HV and UMS charges'!$B$12:$B$43,MATCH($A115,'Annex 1 LV, HV and UMS charges'!$A$12:$A$43,0)),IF(INDEX('Annex 4 LDNO charges'!$B$11:$B$199,MATCH($A115,'Annex 4 LDNO charges'!$A$11:$A$199,0))=0,"",INDEX('Annex 4 LDNO charges'!$B$11:$B$199,MATCH($A115,'Annex 4 LDNO charges'!$A$11:$A$199,0))))</f>
        <v/>
      </c>
      <c r="C115" s="194">
        <f>IFERROR(INDEX('Annex 1 LV, HV and UMS charges'!$C$12:$C$43,MATCH($A115,'Annex 1 LV, HV and UMS charges'!$A$12:$A$43,0)),INDEX('Annex 4 LDNO charges'!$C$11:$C$199,MATCH($A115,'Annex 4 LDNO charges'!$A$11:$A$199,0)))</f>
        <v>0</v>
      </c>
      <c r="D115" s="177"/>
      <c r="E115" s="213">
        <v>0</v>
      </c>
    </row>
    <row r="116" spans="1:5" ht="27.75" customHeight="1" x14ac:dyDescent="0.2">
      <c r="A116" s="161" t="s">
        <v>525</v>
      </c>
      <c r="B116" s="193" t="str">
        <f>IFERROR(INDEX('Annex 1 LV, HV and UMS charges'!$B$12:$B$43,MATCH($A116,'Annex 1 LV, HV and UMS charges'!$A$12:$A$43,0)),IF(INDEX('Annex 4 LDNO charges'!$B$11:$B$199,MATCH($A116,'Annex 4 LDNO charges'!$A$11:$A$199,0))=0,"",INDEX('Annex 4 LDNO charges'!$B$11:$B$199,MATCH($A116,'Annex 4 LDNO charges'!$A$11:$A$199,0))))</f>
        <v/>
      </c>
      <c r="C116" s="194">
        <f>IFERROR(INDEX('Annex 1 LV, HV and UMS charges'!$C$12:$C$43,MATCH($A116,'Annex 1 LV, HV and UMS charges'!$A$12:$A$43,0)),INDEX('Annex 4 LDNO charges'!$C$11:$C$199,MATCH($A116,'Annex 4 LDNO charges'!$A$11:$A$199,0)))</f>
        <v>0</v>
      </c>
      <c r="D116" s="177"/>
      <c r="E116" s="213">
        <v>0</v>
      </c>
    </row>
    <row r="117" spans="1:5" ht="27.75" customHeight="1" x14ac:dyDescent="0.2">
      <c r="A117" s="161" t="s">
        <v>526</v>
      </c>
      <c r="B117" s="193" t="str">
        <f>IFERROR(INDEX('Annex 1 LV, HV and UMS charges'!$B$12:$B$43,MATCH($A117,'Annex 1 LV, HV and UMS charges'!$A$12:$A$43,0)),IF(INDEX('Annex 4 LDNO charges'!$B$11:$B$199,MATCH($A117,'Annex 4 LDNO charges'!$A$11:$A$199,0))=0,"",INDEX('Annex 4 LDNO charges'!$B$11:$B$199,MATCH($A117,'Annex 4 LDNO charges'!$A$11:$A$199,0))))</f>
        <v/>
      </c>
      <c r="C117" s="194">
        <f>IFERROR(INDEX('Annex 1 LV, HV and UMS charges'!$C$12:$C$43,MATCH($A117,'Annex 1 LV, HV and UMS charges'!$A$12:$A$43,0)),INDEX('Annex 4 LDNO charges'!$C$11:$C$199,MATCH($A117,'Annex 4 LDNO charges'!$A$11:$A$199,0)))</f>
        <v>0</v>
      </c>
      <c r="D117" s="177"/>
      <c r="E117" s="213">
        <v>0</v>
      </c>
    </row>
    <row r="118" spans="1:5" ht="27.75" customHeight="1" x14ac:dyDescent="0.2">
      <c r="A118" s="161" t="s">
        <v>527</v>
      </c>
      <c r="B118" s="193" t="str">
        <f>IFERROR(INDEX('Annex 1 LV, HV and UMS charges'!$B$12:$B$43,MATCH($A118,'Annex 1 LV, HV and UMS charges'!$A$12:$A$43,0)),IF(INDEX('Annex 4 LDNO charges'!$B$11:$B$199,MATCH($A118,'Annex 4 LDNO charges'!$A$11:$A$199,0))=0,"",INDEX('Annex 4 LDNO charges'!$B$11:$B$199,MATCH($A118,'Annex 4 LDNO charges'!$A$11:$A$199,0))))</f>
        <v/>
      </c>
      <c r="C118" s="194">
        <f>IFERROR(INDEX('Annex 1 LV, HV and UMS charges'!$C$12:$C$43,MATCH($A118,'Annex 1 LV, HV and UMS charges'!$A$12:$A$43,0)),INDEX('Annex 4 LDNO charges'!$C$11:$C$199,MATCH($A118,'Annex 4 LDNO charges'!$A$11:$A$199,0)))</f>
        <v>0</v>
      </c>
      <c r="D118" s="177"/>
      <c r="E118" s="213">
        <v>0</v>
      </c>
    </row>
    <row r="119" spans="1:5" ht="27.75" customHeight="1" x14ac:dyDescent="0.2">
      <c r="A119" s="161" t="s">
        <v>528</v>
      </c>
      <c r="B119" s="193" t="str">
        <f>IFERROR(INDEX('Annex 1 LV, HV and UMS charges'!$B$12:$B$43,MATCH($A119,'Annex 1 LV, HV and UMS charges'!$A$12:$A$43,0)),IF(INDEX('Annex 4 LDNO charges'!$B$11:$B$199,MATCH($A119,'Annex 4 LDNO charges'!$A$11:$A$199,0))=0,"",INDEX('Annex 4 LDNO charges'!$B$11:$B$199,MATCH($A119,'Annex 4 LDNO charges'!$A$11:$A$199,0))))</f>
        <v/>
      </c>
      <c r="C119" s="194">
        <f>IFERROR(INDEX('Annex 1 LV, HV and UMS charges'!$C$12:$C$43,MATCH($A119,'Annex 1 LV, HV and UMS charges'!$A$12:$A$43,0)),INDEX('Annex 4 LDNO charges'!$C$11:$C$199,MATCH($A119,'Annex 4 LDNO charges'!$A$11:$A$199,0)))</f>
        <v>0</v>
      </c>
      <c r="D119" s="177"/>
      <c r="E119" s="213">
        <v>0</v>
      </c>
    </row>
    <row r="120" spans="1:5" ht="27.75" customHeight="1" x14ac:dyDescent="0.2">
      <c r="A120" s="161" t="s">
        <v>529</v>
      </c>
      <c r="B120" s="193" t="str">
        <f>IFERROR(INDEX('Annex 1 LV, HV and UMS charges'!$B$12:$B$43,MATCH($A120,'Annex 1 LV, HV and UMS charges'!$A$12:$A$43,0)),IF(INDEX('Annex 4 LDNO charges'!$B$11:$B$199,MATCH($A120,'Annex 4 LDNO charges'!$A$11:$A$199,0))=0,"",INDEX('Annex 4 LDNO charges'!$B$11:$B$199,MATCH($A120,'Annex 4 LDNO charges'!$A$11:$A$199,0))))</f>
        <v/>
      </c>
      <c r="C120" s="194">
        <f>IFERROR(INDEX('Annex 1 LV, HV and UMS charges'!$C$12:$C$43,MATCH($A120,'Annex 1 LV, HV and UMS charges'!$A$12:$A$43,0)),INDEX('Annex 4 LDNO charges'!$C$11:$C$199,MATCH($A120,'Annex 4 LDNO charges'!$A$11:$A$199,0)))</f>
        <v>0</v>
      </c>
      <c r="D120" s="177"/>
      <c r="E120" s="213">
        <v>0</v>
      </c>
    </row>
    <row r="121" spans="1:5" ht="27.75" customHeight="1" x14ac:dyDescent="0.2">
      <c r="A121" s="161" t="s">
        <v>614</v>
      </c>
      <c r="B121" s="193" t="str">
        <f>IFERROR(INDEX('Annex 1 LV, HV and UMS charges'!$B$12:$B$43,MATCH($A121,'Annex 1 LV, HV and UMS charges'!$A$12:$A$43,0)),IF(INDEX('Annex 4 LDNO charges'!$B$11:$B$199,MATCH($A121,'Annex 4 LDNO charges'!$A$11:$A$199,0))=0,"",INDEX('Annex 4 LDNO charges'!$B$11:$B$199,MATCH($A121,'Annex 4 LDNO charges'!$A$11:$A$199,0))))</f>
        <v/>
      </c>
      <c r="C121" s="194" t="str">
        <f>IFERROR(INDEX('Annex 1 LV, HV and UMS charges'!$C$12:$C$43,MATCH($A121,'Annex 1 LV, HV and UMS charges'!$A$12:$A$43,0)),INDEX('Annex 4 LDNO charges'!$C$11:$C$199,MATCH($A121,'Annex 4 LDNO charges'!$A$11:$A$199,0)))</f>
        <v>0, 1, 2</v>
      </c>
      <c r="D121" s="213">
        <v>0</v>
      </c>
      <c r="E121" s="213">
        <v>0</v>
      </c>
    </row>
    <row r="122" spans="1:5" ht="27.75" customHeight="1" x14ac:dyDescent="0.2">
      <c r="A122" s="161" t="s">
        <v>615</v>
      </c>
      <c r="B122" s="193" t="str">
        <f>IFERROR(INDEX('Annex 1 LV, HV and UMS charges'!$B$12:$B$43,MATCH($A122,'Annex 1 LV, HV and UMS charges'!$A$12:$A$43,0)),IF(INDEX('Annex 4 LDNO charges'!$B$11:$B$199,MATCH($A122,'Annex 4 LDNO charges'!$A$11:$A$199,0))=0,"",INDEX('Annex 4 LDNO charges'!$B$11:$B$199,MATCH($A122,'Annex 4 LDNO charges'!$A$11:$A$199,0))))</f>
        <v/>
      </c>
      <c r="C122" s="194" t="str">
        <f>IFERROR(INDEX('Annex 1 LV, HV and UMS charges'!$C$12:$C$43,MATCH($A122,'Annex 1 LV, HV and UMS charges'!$A$12:$A$43,0)),INDEX('Annex 4 LDNO charges'!$C$11:$C$199,MATCH($A122,'Annex 4 LDNO charges'!$A$11:$A$199,0)))</f>
        <v>0, 3, 4, 5-8</v>
      </c>
      <c r="D122" s="177"/>
      <c r="E122" s="213">
        <v>0</v>
      </c>
    </row>
    <row r="123" spans="1:5" ht="27.75" customHeight="1" x14ac:dyDescent="0.2">
      <c r="A123" s="161" t="s">
        <v>616</v>
      </c>
      <c r="B123" s="193" t="str">
        <f>IFERROR(INDEX('Annex 1 LV, HV and UMS charges'!$B$12:$B$43,MATCH($A123,'Annex 1 LV, HV and UMS charges'!$A$12:$A$43,0)),IF(INDEX('Annex 4 LDNO charges'!$B$11:$B$199,MATCH($A123,'Annex 4 LDNO charges'!$A$11:$A$199,0))=0,"",INDEX('Annex 4 LDNO charges'!$B$11:$B$199,MATCH($A123,'Annex 4 LDNO charges'!$A$11:$A$199,0))))</f>
        <v/>
      </c>
      <c r="C123" s="194" t="str">
        <f>IFERROR(INDEX('Annex 1 LV, HV and UMS charges'!$C$12:$C$43,MATCH($A123,'Annex 1 LV, HV and UMS charges'!$A$12:$A$43,0)),INDEX('Annex 4 LDNO charges'!$C$11:$C$199,MATCH($A123,'Annex 4 LDNO charges'!$A$11:$A$199,0)))</f>
        <v>0, 3, 4, 5-8</v>
      </c>
      <c r="D123" s="177"/>
      <c r="E123" s="213">
        <v>0</v>
      </c>
    </row>
    <row r="124" spans="1:5" ht="27.75" customHeight="1" x14ac:dyDescent="0.2">
      <c r="A124" s="161" t="s">
        <v>617</v>
      </c>
      <c r="B124" s="193" t="str">
        <f>IFERROR(INDEX('Annex 1 LV, HV and UMS charges'!$B$12:$B$43,MATCH($A124,'Annex 1 LV, HV and UMS charges'!$A$12:$A$43,0)),IF(INDEX('Annex 4 LDNO charges'!$B$11:$B$199,MATCH($A124,'Annex 4 LDNO charges'!$A$11:$A$199,0))=0,"",INDEX('Annex 4 LDNO charges'!$B$11:$B$199,MATCH($A124,'Annex 4 LDNO charges'!$A$11:$A$199,0))))</f>
        <v/>
      </c>
      <c r="C124" s="194" t="str">
        <f>IFERROR(INDEX('Annex 1 LV, HV and UMS charges'!$C$12:$C$43,MATCH($A124,'Annex 1 LV, HV and UMS charges'!$A$12:$A$43,0)),INDEX('Annex 4 LDNO charges'!$C$11:$C$199,MATCH($A124,'Annex 4 LDNO charges'!$A$11:$A$199,0)))</f>
        <v>0, 3, 4, 5-8</v>
      </c>
      <c r="D124" s="177"/>
      <c r="E124" s="213">
        <v>0</v>
      </c>
    </row>
    <row r="125" spans="1:5" ht="27.75" customHeight="1" x14ac:dyDescent="0.2">
      <c r="A125" s="161" t="s">
        <v>618</v>
      </c>
      <c r="B125" s="193" t="str">
        <f>IFERROR(INDEX('Annex 1 LV, HV and UMS charges'!$B$12:$B$43,MATCH($A125,'Annex 1 LV, HV and UMS charges'!$A$12:$A$43,0)),IF(INDEX('Annex 4 LDNO charges'!$B$11:$B$199,MATCH($A125,'Annex 4 LDNO charges'!$A$11:$A$199,0))=0,"",INDEX('Annex 4 LDNO charges'!$B$11:$B$199,MATCH($A125,'Annex 4 LDNO charges'!$A$11:$A$199,0))))</f>
        <v/>
      </c>
      <c r="C125" s="194" t="str">
        <f>IFERROR(INDEX('Annex 1 LV, HV and UMS charges'!$C$12:$C$43,MATCH($A125,'Annex 1 LV, HV and UMS charges'!$A$12:$A$43,0)),INDEX('Annex 4 LDNO charges'!$C$11:$C$199,MATCH($A125,'Annex 4 LDNO charges'!$A$11:$A$199,0)))</f>
        <v>0, 3, 4, 5-8</v>
      </c>
      <c r="D125" s="177"/>
      <c r="E125" s="213">
        <v>0</v>
      </c>
    </row>
    <row r="126" spans="1:5" ht="27.75" customHeight="1" x14ac:dyDescent="0.2">
      <c r="A126" s="161" t="s">
        <v>619</v>
      </c>
      <c r="B126" s="193" t="str">
        <f>IFERROR(INDEX('Annex 1 LV, HV and UMS charges'!$B$12:$B$43,MATCH($A126,'Annex 1 LV, HV and UMS charges'!$A$12:$A$43,0)),IF(INDEX('Annex 4 LDNO charges'!$B$11:$B$199,MATCH($A126,'Annex 4 LDNO charges'!$A$11:$A$199,0))=0,"",INDEX('Annex 4 LDNO charges'!$B$11:$B$199,MATCH($A126,'Annex 4 LDNO charges'!$A$11:$A$199,0))))</f>
        <v/>
      </c>
      <c r="C126" s="194" t="str">
        <f>IFERROR(INDEX('Annex 1 LV, HV and UMS charges'!$C$12:$C$43,MATCH($A126,'Annex 1 LV, HV and UMS charges'!$A$12:$A$43,0)),INDEX('Annex 4 LDNO charges'!$C$11:$C$199,MATCH($A126,'Annex 4 LDNO charges'!$A$11:$A$199,0)))</f>
        <v>0, 3, 4, 5-8</v>
      </c>
      <c r="D126" s="177"/>
      <c r="E126" s="213">
        <v>0</v>
      </c>
    </row>
    <row r="127" spans="1:5" ht="27.75" customHeight="1" x14ac:dyDescent="0.2">
      <c r="A127" s="161" t="s">
        <v>500</v>
      </c>
      <c r="B127" s="193" t="str">
        <f>IFERROR(INDEX('Annex 1 LV, HV and UMS charges'!$B$12:$B$43,MATCH($A127,'Annex 1 LV, HV and UMS charges'!$A$12:$A$43,0)),IF(INDEX('Annex 4 LDNO charges'!$B$11:$B$199,MATCH($A127,'Annex 4 LDNO charges'!$A$11:$A$199,0))=0,"",INDEX('Annex 4 LDNO charges'!$B$11:$B$199,MATCH($A127,'Annex 4 LDNO charges'!$A$11:$A$199,0))))</f>
        <v/>
      </c>
      <c r="C127" s="194">
        <f>IFERROR(INDEX('Annex 1 LV, HV and UMS charges'!$C$12:$C$43,MATCH($A127,'Annex 1 LV, HV and UMS charges'!$A$12:$A$43,0)),INDEX('Annex 4 LDNO charges'!$C$11:$C$199,MATCH($A127,'Annex 4 LDNO charges'!$A$11:$A$199,0)))</f>
        <v>0</v>
      </c>
      <c r="D127" s="177"/>
      <c r="E127" s="213">
        <v>0</v>
      </c>
    </row>
    <row r="128" spans="1:5" ht="27.75" customHeight="1" x14ac:dyDescent="0.2">
      <c r="A128" s="161" t="s">
        <v>501</v>
      </c>
      <c r="B128" s="193" t="str">
        <f>IFERROR(INDEX('Annex 1 LV, HV and UMS charges'!$B$12:$B$43,MATCH($A128,'Annex 1 LV, HV and UMS charges'!$A$12:$A$43,0)),IF(INDEX('Annex 4 LDNO charges'!$B$11:$B$199,MATCH($A128,'Annex 4 LDNO charges'!$A$11:$A$199,0))=0,"",INDEX('Annex 4 LDNO charges'!$B$11:$B$199,MATCH($A128,'Annex 4 LDNO charges'!$A$11:$A$199,0))))</f>
        <v/>
      </c>
      <c r="C128" s="194">
        <f>IFERROR(INDEX('Annex 1 LV, HV and UMS charges'!$C$12:$C$43,MATCH($A128,'Annex 1 LV, HV and UMS charges'!$A$12:$A$43,0)),INDEX('Annex 4 LDNO charges'!$C$11:$C$199,MATCH($A128,'Annex 4 LDNO charges'!$A$11:$A$199,0)))</f>
        <v>0</v>
      </c>
      <c r="D128" s="177"/>
      <c r="E128" s="213">
        <v>0</v>
      </c>
    </row>
    <row r="129" spans="1:5" ht="27.75" customHeight="1" x14ac:dyDescent="0.2">
      <c r="A129" s="161" t="s">
        <v>502</v>
      </c>
      <c r="B129" s="193" t="str">
        <f>IFERROR(INDEX('Annex 1 LV, HV and UMS charges'!$B$12:$B$43,MATCH($A129,'Annex 1 LV, HV and UMS charges'!$A$12:$A$43,0)),IF(INDEX('Annex 4 LDNO charges'!$B$11:$B$199,MATCH($A129,'Annex 4 LDNO charges'!$A$11:$A$199,0))=0,"",INDEX('Annex 4 LDNO charges'!$B$11:$B$199,MATCH($A129,'Annex 4 LDNO charges'!$A$11:$A$199,0))))</f>
        <v/>
      </c>
      <c r="C129" s="194">
        <f>IFERROR(INDEX('Annex 1 LV, HV and UMS charges'!$C$12:$C$43,MATCH($A129,'Annex 1 LV, HV and UMS charges'!$A$12:$A$43,0)),INDEX('Annex 4 LDNO charges'!$C$11:$C$199,MATCH($A129,'Annex 4 LDNO charges'!$A$11:$A$199,0)))</f>
        <v>0</v>
      </c>
      <c r="D129" s="177"/>
      <c r="E129" s="213">
        <v>0</v>
      </c>
    </row>
    <row r="130" spans="1:5" ht="27.75" customHeight="1" x14ac:dyDescent="0.2">
      <c r="A130" s="161" t="s">
        <v>503</v>
      </c>
      <c r="B130" s="193" t="str">
        <f>IFERROR(INDEX('Annex 1 LV, HV and UMS charges'!$B$12:$B$43,MATCH($A130,'Annex 1 LV, HV and UMS charges'!$A$12:$A$43,0)),IF(INDEX('Annex 4 LDNO charges'!$B$11:$B$199,MATCH($A130,'Annex 4 LDNO charges'!$A$11:$A$199,0))=0,"",INDEX('Annex 4 LDNO charges'!$B$11:$B$199,MATCH($A130,'Annex 4 LDNO charges'!$A$11:$A$199,0))))</f>
        <v/>
      </c>
      <c r="C130" s="194">
        <f>IFERROR(INDEX('Annex 1 LV, HV and UMS charges'!$C$12:$C$43,MATCH($A130,'Annex 1 LV, HV and UMS charges'!$A$12:$A$43,0)),INDEX('Annex 4 LDNO charges'!$C$11:$C$199,MATCH($A130,'Annex 4 LDNO charges'!$A$11:$A$199,0)))</f>
        <v>0</v>
      </c>
      <c r="D130" s="177"/>
      <c r="E130" s="213">
        <v>0</v>
      </c>
    </row>
    <row r="131" spans="1:5" ht="27.75" customHeight="1" x14ac:dyDescent="0.2">
      <c r="A131" s="161" t="s">
        <v>504</v>
      </c>
      <c r="B131" s="193" t="str">
        <f>IFERROR(INDEX('Annex 1 LV, HV and UMS charges'!$B$12:$B$43,MATCH($A131,'Annex 1 LV, HV and UMS charges'!$A$12:$A$43,0)),IF(INDEX('Annex 4 LDNO charges'!$B$11:$B$199,MATCH($A131,'Annex 4 LDNO charges'!$A$11:$A$199,0))=0,"",INDEX('Annex 4 LDNO charges'!$B$11:$B$199,MATCH($A131,'Annex 4 LDNO charges'!$A$11:$A$199,0))))</f>
        <v/>
      </c>
      <c r="C131" s="194">
        <f>IFERROR(INDEX('Annex 1 LV, HV and UMS charges'!$C$12:$C$43,MATCH($A131,'Annex 1 LV, HV and UMS charges'!$A$12:$A$43,0)),INDEX('Annex 4 LDNO charges'!$C$11:$C$199,MATCH($A131,'Annex 4 LDNO charges'!$A$11:$A$199,0)))</f>
        <v>0</v>
      </c>
      <c r="D131" s="177"/>
      <c r="E131" s="213">
        <v>0</v>
      </c>
    </row>
    <row r="132" spans="1:5" ht="27.75" customHeight="1" x14ac:dyDescent="0.2">
      <c r="A132" s="161" t="s">
        <v>505</v>
      </c>
      <c r="B132" s="193" t="str">
        <f>IFERROR(INDEX('Annex 1 LV, HV and UMS charges'!$B$12:$B$43,MATCH($A132,'Annex 1 LV, HV and UMS charges'!$A$12:$A$43,0)),IF(INDEX('Annex 4 LDNO charges'!$B$11:$B$199,MATCH($A132,'Annex 4 LDNO charges'!$A$11:$A$199,0))=0,"",INDEX('Annex 4 LDNO charges'!$B$11:$B$199,MATCH($A132,'Annex 4 LDNO charges'!$A$11:$A$199,0))))</f>
        <v/>
      </c>
      <c r="C132" s="194">
        <f>IFERROR(INDEX('Annex 1 LV, HV and UMS charges'!$C$12:$C$43,MATCH($A132,'Annex 1 LV, HV and UMS charges'!$A$12:$A$43,0)),INDEX('Annex 4 LDNO charges'!$C$11:$C$199,MATCH($A132,'Annex 4 LDNO charges'!$A$11:$A$199,0)))</f>
        <v>0</v>
      </c>
      <c r="D132" s="177"/>
      <c r="E132" s="213">
        <v>0</v>
      </c>
    </row>
    <row r="133" spans="1:5" ht="27.75" customHeight="1" x14ac:dyDescent="0.2">
      <c r="A133" s="161" t="s">
        <v>506</v>
      </c>
      <c r="B133" s="193" t="str">
        <f>IFERROR(INDEX('Annex 1 LV, HV and UMS charges'!$B$12:$B$43,MATCH($A133,'Annex 1 LV, HV and UMS charges'!$A$12:$A$43,0)),IF(INDEX('Annex 4 LDNO charges'!$B$11:$B$199,MATCH($A133,'Annex 4 LDNO charges'!$A$11:$A$199,0))=0,"",INDEX('Annex 4 LDNO charges'!$B$11:$B$199,MATCH($A133,'Annex 4 LDNO charges'!$A$11:$A$199,0))))</f>
        <v/>
      </c>
      <c r="C133" s="194">
        <f>IFERROR(INDEX('Annex 1 LV, HV and UMS charges'!$C$12:$C$43,MATCH($A133,'Annex 1 LV, HV and UMS charges'!$A$12:$A$43,0)),INDEX('Annex 4 LDNO charges'!$C$11:$C$199,MATCH($A133,'Annex 4 LDNO charges'!$A$11:$A$199,0)))</f>
        <v>0</v>
      </c>
      <c r="D133" s="177"/>
      <c r="E133" s="213">
        <v>0</v>
      </c>
    </row>
    <row r="134" spans="1:5" ht="27.75" customHeight="1" x14ac:dyDescent="0.2">
      <c r="A134" s="161" t="s">
        <v>507</v>
      </c>
      <c r="B134" s="193" t="str">
        <f>IFERROR(INDEX('Annex 1 LV, HV and UMS charges'!$B$12:$B$43,MATCH($A134,'Annex 1 LV, HV and UMS charges'!$A$12:$A$43,0)),IF(INDEX('Annex 4 LDNO charges'!$B$11:$B$199,MATCH($A134,'Annex 4 LDNO charges'!$A$11:$A$199,0))=0,"",INDEX('Annex 4 LDNO charges'!$B$11:$B$199,MATCH($A134,'Annex 4 LDNO charges'!$A$11:$A$199,0))))</f>
        <v/>
      </c>
      <c r="C134" s="194">
        <f>IFERROR(INDEX('Annex 1 LV, HV and UMS charges'!$C$12:$C$43,MATCH($A134,'Annex 1 LV, HV and UMS charges'!$A$12:$A$43,0)),INDEX('Annex 4 LDNO charges'!$C$11:$C$199,MATCH($A134,'Annex 4 LDNO charges'!$A$11:$A$199,0)))</f>
        <v>0</v>
      </c>
      <c r="D134" s="177"/>
      <c r="E134" s="213">
        <v>0</v>
      </c>
    </row>
    <row r="135" spans="1:5" ht="27.75" customHeight="1" x14ac:dyDescent="0.2">
      <c r="A135" s="161" t="s">
        <v>508</v>
      </c>
      <c r="B135" s="193" t="str">
        <f>IFERROR(INDEX('Annex 1 LV, HV and UMS charges'!$B$12:$B$43,MATCH($A135,'Annex 1 LV, HV and UMS charges'!$A$12:$A$43,0)),IF(INDEX('Annex 4 LDNO charges'!$B$11:$B$199,MATCH($A135,'Annex 4 LDNO charges'!$A$11:$A$199,0))=0,"",INDEX('Annex 4 LDNO charges'!$B$11:$B$199,MATCH($A135,'Annex 4 LDNO charges'!$A$11:$A$199,0))))</f>
        <v/>
      </c>
      <c r="C135" s="194">
        <f>IFERROR(INDEX('Annex 1 LV, HV and UMS charges'!$C$12:$C$43,MATCH($A135,'Annex 1 LV, HV and UMS charges'!$A$12:$A$43,0)),INDEX('Annex 4 LDNO charges'!$C$11:$C$199,MATCH($A135,'Annex 4 LDNO charges'!$A$11:$A$199,0)))</f>
        <v>0</v>
      </c>
      <c r="D135" s="177"/>
      <c r="E135" s="213">
        <v>0</v>
      </c>
    </row>
    <row r="136" spans="1:5" ht="27.75" customHeight="1" x14ac:dyDescent="0.2">
      <c r="A136" s="161" t="s">
        <v>509</v>
      </c>
      <c r="B136" s="193" t="str">
        <f>IFERROR(INDEX('Annex 1 LV, HV and UMS charges'!$B$12:$B$43,MATCH($A136,'Annex 1 LV, HV and UMS charges'!$A$12:$A$43,0)),IF(INDEX('Annex 4 LDNO charges'!$B$11:$B$199,MATCH($A136,'Annex 4 LDNO charges'!$A$11:$A$199,0))=0,"",INDEX('Annex 4 LDNO charges'!$B$11:$B$199,MATCH($A136,'Annex 4 LDNO charges'!$A$11:$A$199,0))))</f>
        <v/>
      </c>
      <c r="C136" s="194">
        <f>IFERROR(INDEX('Annex 1 LV, HV and UMS charges'!$C$12:$C$43,MATCH($A136,'Annex 1 LV, HV and UMS charges'!$A$12:$A$43,0)),INDEX('Annex 4 LDNO charges'!$C$11:$C$199,MATCH($A136,'Annex 4 LDNO charges'!$A$11:$A$199,0)))</f>
        <v>0</v>
      </c>
      <c r="D136" s="177"/>
      <c r="E136" s="213">
        <v>0</v>
      </c>
    </row>
    <row r="137" spans="1:5" ht="27.75" customHeight="1" x14ac:dyDescent="0.2">
      <c r="A137" s="161" t="s">
        <v>510</v>
      </c>
      <c r="B137" s="193" t="str">
        <f>IFERROR(INDEX('Annex 1 LV, HV and UMS charges'!$B$12:$B$43,MATCH($A137,'Annex 1 LV, HV and UMS charges'!$A$12:$A$43,0)),IF(INDEX('Annex 4 LDNO charges'!$B$11:$B$199,MATCH($A137,'Annex 4 LDNO charges'!$A$11:$A$199,0))=0,"",INDEX('Annex 4 LDNO charges'!$B$11:$B$199,MATCH($A137,'Annex 4 LDNO charges'!$A$11:$A$199,0))))</f>
        <v/>
      </c>
      <c r="C137" s="194">
        <f>IFERROR(INDEX('Annex 1 LV, HV and UMS charges'!$C$12:$C$43,MATCH($A137,'Annex 1 LV, HV and UMS charges'!$A$12:$A$43,0)),INDEX('Annex 4 LDNO charges'!$C$11:$C$199,MATCH($A137,'Annex 4 LDNO charges'!$A$11:$A$199,0)))</f>
        <v>0</v>
      </c>
      <c r="D137" s="177"/>
      <c r="E137" s="213">
        <v>0</v>
      </c>
    </row>
    <row r="138" spans="1:5" ht="27.75" customHeight="1" x14ac:dyDescent="0.2">
      <c r="A138" s="161" t="s">
        <v>511</v>
      </c>
      <c r="B138" s="193" t="str">
        <f>IFERROR(INDEX('Annex 1 LV, HV and UMS charges'!$B$12:$B$43,MATCH($A138,'Annex 1 LV, HV and UMS charges'!$A$12:$A$43,0)),IF(INDEX('Annex 4 LDNO charges'!$B$11:$B$199,MATCH($A138,'Annex 4 LDNO charges'!$A$11:$A$199,0))=0,"",INDEX('Annex 4 LDNO charges'!$B$11:$B$199,MATCH($A138,'Annex 4 LDNO charges'!$A$11:$A$199,0))))</f>
        <v/>
      </c>
      <c r="C138" s="194">
        <f>IFERROR(INDEX('Annex 1 LV, HV and UMS charges'!$C$12:$C$43,MATCH($A138,'Annex 1 LV, HV and UMS charges'!$A$12:$A$43,0)),INDEX('Annex 4 LDNO charges'!$C$11:$C$199,MATCH($A138,'Annex 4 LDNO charges'!$A$11:$A$199,0)))</f>
        <v>0</v>
      </c>
      <c r="D138" s="177"/>
      <c r="E138" s="213">
        <v>0</v>
      </c>
    </row>
    <row r="139" spans="1:5" ht="27.75" customHeight="1" x14ac:dyDescent="0.2">
      <c r="A139" s="161" t="s">
        <v>512</v>
      </c>
      <c r="B139" s="193" t="str">
        <f>IFERROR(INDEX('Annex 1 LV, HV and UMS charges'!$B$12:$B$43,MATCH($A139,'Annex 1 LV, HV and UMS charges'!$A$12:$A$43,0)),IF(INDEX('Annex 4 LDNO charges'!$B$11:$B$199,MATCH($A139,'Annex 4 LDNO charges'!$A$11:$A$199,0))=0,"",INDEX('Annex 4 LDNO charges'!$B$11:$B$199,MATCH($A139,'Annex 4 LDNO charges'!$A$11:$A$199,0))))</f>
        <v/>
      </c>
      <c r="C139" s="194">
        <f>IFERROR(INDEX('Annex 1 LV, HV and UMS charges'!$C$12:$C$43,MATCH($A139,'Annex 1 LV, HV and UMS charges'!$A$12:$A$43,0)),INDEX('Annex 4 LDNO charges'!$C$11:$C$199,MATCH($A139,'Annex 4 LDNO charges'!$A$11:$A$199,0)))</f>
        <v>0</v>
      </c>
      <c r="D139" s="177"/>
      <c r="E139" s="213">
        <v>0</v>
      </c>
    </row>
    <row r="140" spans="1:5" ht="27.75" customHeight="1" x14ac:dyDescent="0.2">
      <c r="A140" s="161" t="s">
        <v>513</v>
      </c>
      <c r="B140" s="193" t="str">
        <f>IFERROR(INDEX('Annex 1 LV, HV and UMS charges'!$B$12:$B$43,MATCH($A140,'Annex 1 LV, HV and UMS charges'!$A$12:$A$43,0)),IF(INDEX('Annex 4 LDNO charges'!$B$11:$B$199,MATCH($A140,'Annex 4 LDNO charges'!$A$11:$A$199,0))=0,"",INDEX('Annex 4 LDNO charges'!$B$11:$B$199,MATCH($A140,'Annex 4 LDNO charges'!$A$11:$A$199,0))))</f>
        <v/>
      </c>
      <c r="C140" s="194">
        <f>IFERROR(INDEX('Annex 1 LV, HV and UMS charges'!$C$12:$C$43,MATCH($A140,'Annex 1 LV, HV and UMS charges'!$A$12:$A$43,0)),INDEX('Annex 4 LDNO charges'!$C$11:$C$199,MATCH($A140,'Annex 4 LDNO charges'!$A$11:$A$199,0)))</f>
        <v>0</v>
      </c>
      <c r="D140" s="177"/>
      <c r="E140" s="213">
        <v>0</v>
      </c>
    </row>
    <row r="141" spans="1:5" ht="27.75" customHeight="1" x14ac:dyDescent="0.2">
      <c r="A141" s="161" t="s">
        <v>514</v>
      </c>
      <c r="B141" s="193" t="str">
        <f>IFERROR(INDEX('Annex 1 LV, HV and UMS charges'!$B$12:$B$43,MATCH($A141,'Annex 1 LV, HV and UMS charges'!$A$12:$A$43,0)),IF(INDEX('Annex 4 LDNO charges'!$B$11:$B$199,MATCH($A141,'Annex 4 LDNO charges'!$A$11:$A$199,0))=0,"",INDEX('Annex 4 LDNO charges'!$B$11:$B$199,MATCH($A141,'Annex 4 LDNO charges'!$A$11:$A$199,0))))</f>
        <v/>
      </c>
      <c r="C141" s="194">
        <f>IFERROR(INDEX('Annex 1 LV, HV and UMS charges'!$C$12:$C$43,MATCH($A141,'Annex 1 LV, HV and UMS charges'!$A$12:$A$43,0)),INDEX('Annex 4 LDNO charges'!$C$11:$C$199,MATCH($A141,'Annex 4 LDNO charges'!$A$11:$A$199,0)))</f>
        <v>0</v>
      </c>
      <c r="D141" s="177"/>
      <c r="E141" s="213">
        <v>0</v>
      </c>
    </row>
    <row r="142" spans="1:5" ht="27.75" customHeight="1" x14ac:dyDescent="0.2">
      <c r="A142" s="161" t="s">
        <v>620</v>
      </c>
      <c r="B142" s="193" t="str">
        <f>IFERROR(INDEX('Annex 1 LV, HV and UMS charges'!$B$12:$B$43,MATCH($A142,'Annex 1 LV, HV and UMS charges'!$A$12:$A$43,0)),IF(INDEX('Annex 4 LDNO charges'!$B$11:$B$199,MATCH($A142,'Annex 4 LDNO charges'!$A$11:$A$199,0))=0,"",INDEX('Annex 4 LDNO charges'!$B$11:$B$199,MATCH($A142,'Annex 4 LDNO charges'!$A$11:$A$199,0))))</f>
        <v/>
      </c>
      <c r="C142" s="194" t="str">
        <f>IFERROR(INDEX('Annex 1 LV, HV and UMS charges'!$C$12:$C$43,MATCH($A142,'Annex 1 LV, HV and UMS charges'!$A$12:$A$43,0)),INDEX('Annex 4 LDNO charges'!$C$11:$C$199,MATCH($A142,'Annex 4 LDNO charges'!$A$11:$A$199,0)))</f>
        <v>0, 1, 2</v>
      </c>
      <c r="D142" s="213">
        <v>0</v>
      </c>
      <c r="E142" s="213">
        <v>0</v>
      </c>
    </row>
    <row r="143" spans="1:5" ht="27.75" customHeight="1" x14ac:dyDescent="0.2">
      <c r="A143" s="161" t="s">
        <v>621</v>
      </c>
      <c r="B143" s="193" t="str">
        <f>IFERROR(INDEX('Annex 1 LV, HV and UMS charges'!$B$12:$B$43,MATCH($A143,'Annex 1 LV, HV and UMS charges'!$A$12:$A$43,0)),IF(INDEX('Annex 4 LDNO charges'!$B$11:$B$199,MATCH($A143,'Annex 4 LDNO charges'!$A$11:$A$199,0))=0,"",INDEX('Annex 4 LDNO charges'!$B$11:$B$199,MATCH($A143,'Annex 4 LDNO charges'!$A$11:$A$199,0))))</f>
        <v/>
      </c>
      <c r="C143" s="194" t="str">
        <f>IFERROR(INDEX('Annex 1 LV, HV and UMS charges'!$C$12:$C$43,MATCH($A143,'Annex 1 LV, HV and UMS charges'!$A$12:$A$43,0)),INDEX('Annex 4 LDNO charges'!$C$11:$C$199,MATCH($A143,'Annex 4 LDNO charges'!$A$11:$A$199,0)))</f>
        <v>0, 3, 4, 5-8</v>
      </c>
      <c r="D143" s="177"/>
      <c r="E143" s="213">
        <v>0</v>
      </c>
    </row>
    <row r="144" spans="1:5" ht="27.75" customHeight="1" x14ac:dyDescent="0.2">
      <c r="A144" s="161" t="s">
        <v>622</v>
      </c>
      <c r="B144" s="193" t="str">
        <f>IFERROR(INDEX('Annex 1 LV, HV and UMS charges'!$B$12:$B$43,MATCH($A144,'Annex 1 LV, HV and UMS charges'!$A$12:$A$43,0)),IF(INDEX('Annex 4 LDNO charges'!$B$11:$B$199,MATCH($A144,'Annex 4 LDNO charges'!$A$11:$A$199,0))=0,"",INDEX('Annex 4 LDNO charges'!$B$11:$B$199,MATCH($A144,'Annex 4 LDNO charges'!$A$11:$A$199,0))))</f>
        <v/>
      </c>
      <c r="C144" s="194" t="str">
        <f>IFERROR(INDEX('Annex 1 LV, HV and UMS charges'!$C$12:$C$43,MATCH($A144,'Annex 1 LV, HV and UMS charges'!$A$12:$A$43,0)),INDEX('Annex 4 LDNO charges'!$C$11:$C$199,MATCH($A144,'Annex 4 LDNO charges'!$A$11:$A$199,0)))</f>
        <v>0, 3, 4, 5-8</v>
      </c>
      <c r="D144" s="177"/>
      <c r="E144" s="213">
        <v>0</v>
      </c>
    </row>
    <row r="145" spans="1:5" ht="27.75" customHeight="1" x14ac:dyDescent="0.2">
      <c r="A145" s="161" t="s">
        <v>623</v>
      </c>
      <c r="B145" s="193" t="str">
        <f>IFERROR(INDEX('Annex 1 LV, HV and UMS charges'!$B$12:$B$43,MATCH($A145,'Annex 1 LV, HV and UMS charges'!$A$12:$A$43,0)),IF(INDEX('Annex 4 LDNO charges'!$B$11:$B$199,MATCH($A145,'Annex 4 LDNO charges'!$A$11:$A$199,0))=0,"",INDEX('Annex 4 LDNO charges'!$B$11:$B$199,MATCH($A145,'Annex 4 LDNO charges'!$A$11:$A$199,0))))</f>
        <v/>
      </c>
      <c r="C145" s="194" t="str">
        <f>IFERROR(INDEX('Annex 1 LV, HV and UMS charges'!$C$12:$C$43,MATCH($A145,'Annex 1 LV, HV and UMS charges'!$A$12:$A$43,0)),INDEX('Annex 4 LDNO charges'!$C$11:$C$199,MATCH($A145,'Annex 4 LDNO charges'!$A$11:$A$199,0)))</f>
        <v>0, 3, 4, 5-8</v>
      </c>
      <c r="D145" s="177"/>
      <c r="E145" s="213">
        <v>0</v>
      </c>
    </row>
    <row r="146" spans="1:5" ht="27.75" customHeight="1" x14ac:dyDescent="0.2">
      <c r="A146" s="161" t="s">
        <v>624</v>
      </c>
      <c r="B146" s="193" t="str">
        <f>IFERROR(INDEX('Annex 1 LV, HV and UMS charges'!$B$12:$B$43,MATCH($A146,'Annex 1 LV, HV and UMS charges'!$A$12:$A$43,0)),IF(INDEX('Annex 4 LDNO charges'!$B$11:$B$199,MATCH($A146,'Annex 4 LDNO charges'!$A$11:$A$199,0))=0,"",INDEX('Annex 4 LDNO charges'!$B$11:$B$199,MATCH($A146,'Annex 4 LDNO charges'!$A$11:$A$199,0))))</f>
        <v/>
      </c>
      <c r="C146" s="194" t="str">
        <f>IFERROR(INDEX('Annex 1 LV, HV and UMS charges'!$C$12:$C$43,MATCH($A146,'Annex 1 LV, HV and UMS charges'!$A$12:$A$43,0)),INDEX('Annex 4 LDNO charges'!$C$11:$C$199,MATCH($A146,'Annex 4 LDNO charges'!$A$11:$A$199,0)))</f>
        <v>0, 3, 4, 5-8</v>
      </c>
      <c r="D146" s="177"/>
      <c r="E146" s="213">
        <v>0</v>
      </c>
    </row>
    <row r="147" spans="1:5" ht="27.75" customHeight="1" x14ac:dyDescent="0.2">
      <c r="A147" s="161" t="s">
        <v>625</v>
      </c>
      <c r="B147" s="193" t="str">
        <f>IFERROR(INDEX('Annex 1 LV, HV and UMS charges'!$B$12:$B$43,MATCH($A147,'Annex 1 LV, HV and UMS charges'!$A$12:$A$43,0)),IF(INDEX('Annex 4 LDNO charges'!$B$11:$B$199,MATCH($A147,'Annex 4 LDNO charges'!$A$11:$A$199,0))=0,"",INDEX('Annex 4 LDNO charges'!$B$11:$B$199,MATCH($A147,'Annex 4 LDNO charges'!$A$11:$A$199,0))))</f>
        <v/>
      </c>
      <c r="C147" s="194" t="str">
        <f>IFERROR(INDEX('Annex 1 LV, HV and UMS charges'!$C$12:$C$43,MATCH($A147,'Annex 1 LV, HV and UMS charges'!$A$12:$A$43,0)),INDEX('Annex 4 LDNO charges'!$C$11:$C$199,MATCH($A147,'Annex 4 LDNO charges'!$A$11:$A$199,0)))</f>
        <v>0, 3, 4, 5-8</v>
      </c>
      <c r="D147" s="177"/>
      <c r="E147" s="213">
        <v>0</v>
      </c>
    </row>
    <row r="148" spans="1:5" ht="27.75" customHeight="1" x14ac:dyDescent="0.2">
      <c r="A148" s="161" t="s">
        <v>485</v>
      </c>
      <c r="B148" s="193" t="str">
        <f>IFERROR(INDEX('Annex 1 LV, HV and UMS charges'!$B$12:$B$43,MATCH($A148,'Annex 1 LV, HV and UMS charges'!$A$12:$A$43,0)),IF(INDEX('Annex 4 LDNO charges'!$B$11:$B$199,MATCH($A148,'Annex 4 LDNO charges'!$A$11:$A$199,0))=0,"",INDEX('Annex 4 LDNO charges'!$B$11:$B$199,MATCH($A148,'Annex 4 LDNO charges'!$A$11:$A$199,0))))</f>
        <v/>
      </c>
      <c r="C148" s="194">
        <f>IFERROR(INDEX('Annex 1 LV, HV and UMS charges'!$C$12:$C$43,MATCH($A148,'Annex 1 LV, HV and UMS charges'!$A$12:$A$43,0)),INDEX('Annex 4 LDNO charges'!$C$11:$C$199,MATCH($A148,'Annex 4 LDNO charges'!$A$11:$A$199,0)))</f>
        <v>0</v>
      </c>
      <c r="D148" s="177"/>
      <c r="E148" s="213">
        <v>0</v>
      </c>
    </row>
    <row r="149" spans="1:5" ht="27.75" customHeight="1" x14ac:dyDescent="0.2">
      <c r="A149" s="161" t="s">
        <v>486</v>
      </c>
      <c r="B149" s="193" t="str">
        <f>IFERROR(INDEX('Annex 1 LV, HV and UMS charges'!$B$12:$B$43,MATCH($A149,'Annex 1 LV, HV and UMS charges'!$A$12:$A$43,0)),IF(INDEX('Annex 4 LDNO charges'!$B$11:$B$199,MATCH($A149,'Annex 4 LDNO charges'!$A$11:$A$199,0))=0,"",INDEX('Annex 4 LDNO charges'!$B$11:$B$199,MATCH($A149,'Annex 4 LDNO charges'!$A$11:$A$199,0))))</f>
        <v/>
      </c>
      <c r="C149" s="194">
        <f>IFERROR(INDEX('Annex 1 LV, HV and UMS charges'!$C$12:$C$43,MATCH($A149,'Annex 1 LV, HV and UMS charges'!$A$12:$A$43,0)),INDEX('Annex 4 LDNO charges'!$C$11:$C$199,MATCH($A149,'Annex 4 LDNO charges'!$A$11:$A$199,0)))</f>
        <v>0</v>
      </c>
      <c r="D149" s="177"/>
      <c r="E149" s="213">
        <v>0</v>
      </c>
    </row>
    <row r="150" spans="1:5" ht="27.75" customHeight="1" x14ac:dyDescent="0.2">
      <c r="A150" s="161" t="s">
        <v>487</v>
      </c>
      <c r="B150" s="193" t="str">
        <f>IFERROR(INDEX('Annex 1 LV, HV and UMS charges'!$B$12:$B$43,MATCH($A150,'Annex 1 LV, HV and UMS charges'!$A$12:$A$43,0)),IF(INDEX('Annex 4 LDNO charges'!$B$11:$B$199,MATCH($A150,'Annex 4 LDNO charges'!$A$11:$A$199,0))=0,"",INDEX('Annex 4 LDNO charges'!$B$11:$B$199,MATCH($A150,'Annex 4 LDNO charges'!$A$11:$A$199,0))))</f>
        <v/>
      </c>
      <c r="C150" s="194">
        <f>IFERROR(INDEX('Annex 1 LV, HV and UMS charges'!$C$12:$C$43,MATCH($A150,'Annex 1 LV, HV and UMS charges'!$A$12:$A$43,0)),INDEX('Annex 4 LDNO charges'!$C$11:$C$199,MATCH($A150,'Annex 4 LDNO charges'!$A$11:$A$199,0)))</f>
        <v>0</v>
      </c>
      <c r="D150" s="177"/>
      <c r="E150" s="213">
        <v>0</v>
      </c>
    </row>
    <row r="151" spans="1:5" ht="27.75" customHeight="1" x14ac:dyDescent="0.2">
      <c r="A151" s="161" t="s">
        <v>488</v>
      </c>
      <c r="B151" s="193" t="str">
        <f>IFERROR(INDEX('Annex 1 LV, HV and UMS charges'!$B$12:$B$43,MATCH($A151,'Annex 1 LV, HV and UMS charges'!$A$12:$A$43,0)),IF(INDEX('Annex 4 LDNO charges'!$B$11:$B$199,MATCH($A151,'Annex 4 LDNO charges'!$A$11:$A$199,0))=0,"",INDEX('Annex 4 LDNO charges'!$B$11:$B$199,MATCH($A151,'Annex 4 LDNO charges'!$A$11:$A$199,0))))</f>
        <v/>
      </c>
      <c r="C151" s="194">
        <f>IFERROR(INDEX('Annex 1 LV, HV and UMS charges'!$C$12:$C$43,MATCH($A151,'Annex 1 LV, HV and UMS charges'!$A$12:$A$43,0)),INDEX('Annex 4 LDNO charges'!$C$11:$C$199,MATCH($A151,'Annex 4 LDNO charges'!$A$11:$A$199,0)))</f>
        <v>0</v>
      </c>
      <c r="D151" s="177"/>
      <c r="E151" s="213">
        <v>0</v>
      </c>
    </row>
    <row r="152" spans="1:5" ht="27.75" customHeight="1" x14ac:dyDescent="0.2">
      <c r="A152" s="161" t="s">
        <v>489</v>
      </c>
      <c r="B152" s="193" t="str">
        <f>IFERROR(INDEX('Annex 1 LV, HV and UMS charges'!$B$12:$B$43,MATCH($A152,'Annex 1 LV, HV and UMS charges'!$A$12:$A$43,0)),IF(INDEX('Annex 4 LDNO charges'!$B$11:$B$199,MATCH($A152,'Annex 4 LDNO charges'!$A$11:$A$199,0))=0,"",INDEX('Annex 4 LDNO charges'!$B$11:$B$199,MATCH($A152,'Annex 4 LDNO charges'!$A$11:$A$199,0))))</f>
        <v/>
      </c>
      <c r="C152" s="194">
        <f>IFERROR(INDEX('Annex 1 LV, HV and UMS charges'!$C$12:$C$43,MATCH($A152,'Annex 1 LV, HV and UMS charges'!$A$12:$A$43,0)),INDEX('Annex 4 LDNO charges'!$C$11:$C$199,MATCH($A152,'Annex 4 LDNO charges'!$A$11:$A$199,0)))</f>
        <v>0</v>
      </c>
      <c r="D152" s="177"/>
      <c r="E152" s="213">
        <v>0</v>
      </c>
    </row>
    <row r="153" spans="1:5" ht="27.75" customHeight="1" x14ac:dyDescent="0.2">
      <c r="A153" s="161" t="s">
        <v>490</v>
      </c>
      <c r="B153" s="193" t="str">
        <f>IFERROR(INDEX('Annex 1 LV, HV and UMS charges'!$B$12:$B$43,MATCH($A153,'Annex 1 LV, HV and UMS charges'!$A$12:$A$43,0)),IF(INDEX('Annex 4 LDNO charges'!$B$11:$B$199,MATCH($A153,'Annex 4 LDNO charges'!$A$11:$A$199,0))=0,"",INDEX('Annex 4 LDNO charges'!$B$11:$B$199,MATCH($A153,'Annex 4 LDNO charges'!$A$11:$A$199,0))))</f>
        <v/>
      </c>
      <c r="C153" s="194">
        <f>IFERROR(INDEX('Annex 1 LV, HV and UMS charges'!$C$12:$C$43,MATCH($A153,'Annex 1 LV, HV and UMS charges'!$A$12:$A$43,0)),INDEX('Annex 4 LDNO charges'!$C$11:$C$199,MATCH($A153,'Annex 4 LDNO charges'!$A$11:$A$199,0)))</f>
        <v>0</v>
      </c>
      <c r="D153" s="177"/>
      <c r="E153" s="213">
        <v>0</v>
      </c>
    </row>
    <row r="154" spans="1:5" ht="27.75" customHeight="1" x14ac:dyDescent="0.2">
      <c r="A154" s="161" t="s">
        <v>491</v>
      </c>
      <c r="B154" s="193" t="str">
        <f>IFERROR(INDEX('Annex 1 LV, HV and UMS charges'!$B$12:$B$43,MATCH($A154,'Annex 1 LV, HV and UMS charges'!$A$12:$A$43,0)),IF(INDEX('Annex 4 LDNO charges'!$B$11:$B$199,MATCH($A154,'Annex 4 LDNO charges'!$A$11:$A$199,0))=0,"",INDEX('Annex 4 LDNO charges'!$B$11:$B$199,MATCH($A154,'Annex 4 LDNO charges'!$A$11:$A$199,0))))</f>
        <v/>
      </c>
      <c r="C154" s="194">
        <f>IFERROR(INDEX('Annex 1 LV, HV and UMS charges'!$C$12:$C$43,MATCH($A154,'Annex 1 LV, HV and UMS charges'!$A$12:$A$43,0)),INDEX('Annex 4 LDNO charges'!$C$11:$C$199,MATCH($A154,'Annex 4 LDNO charges'!$A$11:$A$199,0)))</f>
        <v>0</v>
      </c>
      <c r="D154" s="177"/>
      <c r="E154" s="213">
        <v>0</v>
      </c>
    </row>
    <row r="155" spans="1:5" ht="27.75" customHeight="1" x14ac:dyDescent="0.2">
      <c r="A155" s="161" t="s">
        <v>492</v>
      </c>
      <c r="B155" s="193" t="str">
        <f>IFERROR(INDEX('Annex 1 LV, HV and UMS charges'!$B$12:$B$43,MATCH($A155,'Annex 1 LV, HV and UMS charges'!$A$12:$A$43,0)),IF(INDEX('Annex 4 LDNO charges'!$B$11:$B$199,MATCH($A155,'Annex 4 LDNO charges'!$A$11:$A$199,0))=0,"",INDEX('Annex 4 LDNO charges'!$B$11:$B$199,MATCH($A155,'Annex 4 LDNO charges'!$A$11:$A$199,0))))</f>
        <v/>
      </c>
      <c r="C155" s="194">
        <f>IFERROR(INDEX('Annex 1 LV, HV and UMS charges'!$C$12:$C$43,MATCH($A155,'Annex 1 LV, HV and UMS charges'!$A$12:$A$43,0)),INDEX('Annex 4 LDNO charges'!$C$11:$C$199,MATCH($A155,'Annex 4 LDNO charges'!$A$11:$A$199,0)))</f>
        <v>0</v>
      </c>
      <c r="D155" s="177"/>
      <c r="E155" s="213">
        <v>0</v>
      </c>
    </row>
    <row r="156" spans="1:5" ht="27.75" customHeight="1" x14ac:dyDescent="0.2">
      <c r="A156" s="161" t="s">
        <v>493</v>
      </c>
      <c r="B156" s="193" t="str">
        <f>IFERROR(INDEX('Annex 1 LV, HV and UMS charges'!$B$12:$B$43,MATCH($A156,'Annex 1 LV, HV and UMS charges'!$A$12:$A$43,0)),IF(INDEX('Annex 4 LDNO charges'!$B$11:$B$199,MATCH($A156,'Annex 4 LDNO charges'!$A$11:$A$199,0))=0,"",INDEX('Annex 4 LDNO charges'!$B$11:$B$199,MATCH($A156,'Annex 4 LDNO charges'!$A$11:$A$199,0))))</f>
        <v/>
      </c>
      <c r="C156" s="194">
        <f>IFERROR(INDEX('Annex 1 LV, HV and UMS charges'!$C$12:$C$43,MATCH($A156,'Annex 1 LV, HV and UMS charges'!$A$12:$A$43,0)),INDEX('Annex 4 LDNO charges'!$C$11:$C$199,MATCH($A156,'Annex 4 LDNO charges'!$A$11:$A$199,0)))</f>
        <v>0</v>
      </c>
      <c r="D156" s="177"/>
      <c r="E156" s="213">
        <v>0</v>
      </c>
    </row>
    <row r="157" spans="1:5" ht="27.75" customHeight="1" x14ac:dyDescent="0.2">
      <c r="A157" s="161" t="s">
        <v>494</v>
      </c>
      <c r="B157" s="193" t="str">
        <f>IFERROR(INDEX('Annex 1 LV, HV and UMS charges'!$B$12:$B$43,MATCH($A157,'Annex 1 LV, HV and UMS charges'!$A$12:$A$43,0)),IF(INDEX('Annex 4 LDNO charges'!$B$11:$B$199,MATCH($A157,'Annex 4 LDNO charges'!$A$11:$A$199,0))=0,"",INDEX('Annex 4 LDNO charges'!$B$11:$B$199,MATCH($A157,'Annex 4 LDNO charges'!$A$11:$A$199,0))))</f>
        <v/>
      </c>
      <c r="C157" s="194">
        <f>IFERROR(INDEX('Annex 1 LV, HV and UMS charges'!$C$12:$C$43,MATCH($A157,'Annex 1 LV, HV and UMS charges'!$A$12:$A$43,0)),INDEX('Annex 4 LDNO charges'!$C$11:$C$199,MATCH($A157,'Annex 4 LDNO charges'!$A$11:$A$199,0)))</f>
        <v>0</v>
      </c>
      <c r="D157" s="177"/>
      <c r="E157" s="213">
        <v>0</v>
      </c>
    </row>
    <row r="158" spans="1:5" ht="27.75" customHeight="1" x14ac:dyDescent="0.2">
      <c r="A158" s="161" t="s">
        <v>495</v>
      </c>
      <c r="B158" s="193" t="str">
        <f>IFERROR(INDEX('Annex 1 LV, HV and UMS charges'!$B$12:$B$43,MATCH($A158,'Annex 1 LV, HV and UMS charges'!$A$12:$A$43,0)),IF(INDEX('Annex 4 LDNO charges'!$B$11:$B$199,MATCH($A158,'Annex 4 LDNO charges'!$A$11:$A$199,0))=0,"",INDEX('Annex 4 LDNO charges'!$B$11:$B$199,MATCH($A158,'Annex 4 LDNO charges'!$A$11:$A$199,0))))</f>
        <v/>
      </c>
      <c r="C158" s="194">
        <f>IFERROR(INDEX('Annex 1 LV, HV and UMS charges'!$C$12:$C$43,MATCH($A158,'Annex 1 LV, HV and UMS charges'!$A$12:$A$43,0)),INDEX('Annex 4 LDNO charges'!$C$11:$C$199,MATCH($A158,'Annex 4 LDNO charges'!$A$11:$A$199,0)))</f>
        <v>0</v>
      </c>
      <c r="D158" s="177"/>
      <c r="E158" s="213">
        <v>0</v>
      </c>
    </row>
    <row r="159" spans="1:5" ht="27.75" customHeight="1" x14ac:dyDescent="0.2">
      <c r="A159" s="161" t="s">
        <v>496</v>
      </c>
      <c r="B159" s="193" t="str">
        <f>IFERROR(INDEX('Annex 1 LV, HV and UMS charges'!$B$12:$B$43,MATCH($A159,'Annex 1 LV, HV and UMS charges'!$A$12:$A$43,0)),IF(INDEX('Annex 4 LDNO charges'!$B$11:$B$199,MATCH($A159,'Annex 4 LDNO charges'!$A$11:$A$199,0))=0,"",INDEX('Annex 4 LDNO charges'!$B$11:$B$199,MATCH($A159,'Annex 4 LDNO charges'!$A$11:$A$199,0))))</f>
        <v/>
      </c>
      <c r="C159" s="194">
        <f>IFERROR(INDEX('Annex 1 LV, HV and UMS charges'!$C$12:$C$43,MATCH($A159,'Annex 1 LV, HV and UMS charges'!$A$12:$A$43,0)),INDEX('Annex 4 LDNO charges'!$C$11:$C$199,MATCH($A159,'Annex 4 LDNO charges'!$A$11:$A$199,0)))</f>
        <v>0</v>
      </c>
      <c r="D159" s="177"/>
      <c r="E159" s="213">
        <v>0</v>
      </c>
    </row>
    <row r="160" spans="1:5" ht="27.75" customHeight="1" x14ac:dyDescent="0.2">
      <c r="A160" s="161" t="s">
        <v>497</v>
      </c>
      <c r="B160" s="193" t="str">
        <f>IFERROR(INDEX('Annex 1 LV, HV and UMS charges'!$B$12:$B$43,MATCH($A160,'Annex 1 LV, HV and UMS charges'!$A$12:$A$43,0)),IF(INDEX('Annex 4 LDNO charges'!$B$11:$B$199,MATCH($A160,'Annex 4 LDNO charges'!$A$11:$A$199,0))=0,"",INDEX('Annex 4 LDNO charges'!$B$11:$B$199,MATCH($A160,'Annex 4 LDNO charges'!$A$11:$A$199,0))))</f>
        <v/>
      </c>
      <c r="C160" s="194">
        <f>IFERROR(INDEX('Annex 1 LV, HV and UMS charges'!$C$12:$C$43,MATCH($A160,'Annex 1 LV, HV and UMS charges'!$A$12:$A$43,0)),INDEX('Annex 4 LDNO charges'!$C$11:$C$199,MATCH($A160,'Annex 4 LDNO charges'!$A$11:$A$199,0)))</f>
        <v>0</v>
      </c>
      <c r="D160" s="177"/>
      <c r="E160" s="213">
        <v>0</v>
      </c>
    </row>
    <row r="161" spans="1:5" ht="27.75" customHeight="1" x14ac:dyDescent="0.2">
      <c r="A161" s="161" t="s">
        <v>498</v>
      </c>
      <c r="B161" s="193" t="str">
        <f>IFERROR(INDEX('Annex 1 LV, HV and UMS charges'!$B$12:$B$43,MATCH($A161,'Annex 1 LV, HV and UMS charges'!$A$12:$A$43,0)),IF(INDEX('Annex 4 LDNO charges'!$B$11:$B$199,MATCH($A161,'Annex 4 LDNO charges'!$A$11:$A$199,0))=0,"",INDEX('Annex 4 LDNO charges'!$B$11:$B$199,MATCH($A161,'Annex 4 LDNO charges'!$A$11:$A$199,0))))</f>
        <v/>
      </c>
      <c r="C161" s="194">
        <f>IFERROR(INDEX('Annex 1 LV, HV and UMS charges'!$C$12:$C$43,MATCH($A161,'Annex 1 LV, HV and UMS charges'!$A$12:$A$43,0)),INDEX('Annex 4 LDNO charges'!$C$11:$C$199,MATCH($A161,'Annex 4 LDNO charges'!$A$11:$A$199,0)))</f>
        <v>0</v>
      </c>
      <c r="D161" s="177"/>
      <c r="E161" s="213">
        <v>0</v>
      </c>
    </row>
    <row r="162" spans="1:5" ht="27.75" customHeight="1" x14ac:dyDescent="0.2">
      <c r="A162" s="161" t="s">
        <v>499</v>
      </c>
      <c r="B162" s="193" t="str">
        <f>IFERROR(INDEX('Annex 1 LV, HV and UMS charges'!$B$12:$B$43,MATCH($A162,'Annex 1 LV, HV and UMS charges'!$A$12:$A$43,0)),IF(INDEX('Annex 4 LDNO charges'!$B$11:$B$199,MATCH($A162,'Annex 4 LDNO charges'!$A$11:$A$199,0))=0,"",INDEX('Annex 4 LDNO charges'!$B$11:$B$199,MATCH($A162,'Annex 4 LDNO charges'!$A$11:$A$199,0))))</f>
        <v/>
      </c>
      <c r="C162" s="194">
        <f>IFERROR(INDEX('Annex 1 LV, HV and UMS charges'!$C$12:$C$43,MATCH($A162,'Annex 1 LV, HV and UMS charges'!$A$12:$A$43,0)),INDEX('Annex 4 LDNO charges'!$C$11:$C$199,MATCH($A162,'Annex 4 LDNO charges'!$A$11:$A$199,0)))</f>
        <v>0</v>
      </c>
      <c r="D162" s="177"/>
      <c r="E162" s="213">
        <v>0</v>
      </c>
    </row>
    <row r="163" spans="1:5" ht="27.75" customHeight="1" x14ac:dyDescent="0.2">
      <c r="A163" s="1" t="s">
        <v>664</v>
      </c>
      <c r="B163" s="1"/>
      <c r="C163" s="2"/>
    </row>
    <row r="164" spans="1:5" ht="27.75" customHeight="1" x14ac:dyDescent="0.2">
      <c r="A164" s="1" t="s">
        <v>665</v>
      </c>
      <c r="B164" s="1"/>
      <c r="C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83"/>
  <sheetViews>
    <sheetView zoomScale="80" zoomScaleNormal="80" zoomScaleSheetLayoutView="100" workbookViewId="0"/>
  </sheetViews>
  <sheetFormatPr defaultRowHeight="27.75" customHeight="1" x14ac:dyDescent="0.2"/>
  <cols>
    <col min="1" max="1" width="29.85546875" style="1" customWidth="1"/>
    <col min="2" max="2" width="48.5703125" style="1" customWidth="1"/>
    <col min="3" max="4" width="23.7109375" style="2" customWidth="1"/>
    <col min="5" max="16384" width="9.140625" style="1"/>
  </cols>
  <sheetData>
    <row r="1" spans="1:4" ht="27.75" customHeight="1" x14ac:dyDescent="0.2">
      <c r="A1" s="12" t="s">
        <v>16</v>
      </c>
      <c r="B1" s="2"/>
      <c r="C1" s="1"/>
    </row>
    <row r="2" spans="1:4" s="10" customFormat="1" ht="22.5" customHeight="1" x14ac:dyDescent="0.2">
      <c r="A2" s="237" t="str">
        <f>Overview!B4&amp; " - Effective from "&amp;Overview!D4&amp;" - "&amp;Overview!E4&amp;" Nodal/Zonal charges"</f>
        <v>Fulcrum Electricity Assets Ltd - GSP_A - Effective from 1 April 2026 - Final Nodal/Zonal charges</v>
      </c>
      <c r="B2" s="238"/>
      <c r="C2" s="238"/>
      <c r="D2" s="239"/>
    </row>
    <row r="3" spans="1:4" s="10" customFormat="1" ht="9" customHeight="1" x14ac:dyDescent="0.2"/>
    <row r="4" spans="1:4" ht="60.75" customHeight="1" x14ac:dyDescent="0.2">
      <c r="A4" s="19" t="s">
        <v>45</v>
      </c>
      <c r="B4" s="19" t="s">
        <v>0</v>
      </c>
      <c r="C4" s="19" t="s">
        <v>29</v>
      </c>
      <c r="D4" s="19" t="s">
        <v>30</v>
      </c>
    </row>
    <row r="5" spans="1:4" ht="21.75" customHeight="1" x14ac:dyDescent="0.2">
      <c r="A5" s="6" t="s">
        <v>720</v>
      </c>
      <c r="B5" s="7" t="s">
        <v>721</v>
      </c>
      <c r="C5" s="191">
        <v>0</v>
      </c>
      <c r="D5" s="191">
        <v>14.804899768723736</v>
      </c>
    </row>
    <row r="6" spans="1:4" ht="21.75" customHeight="1" x14ac:dyDescent="0.2">
      <c r="A6" s="6" t="s">
        <v>722</v>
      </c>
      <c r="B6" s="7" t="s">
        <v>723</v>
      </c>
      <c r="C6" s="191">
        <v>8.1105027708349766</v>
      </c>
      <c r="D6" s="191">
        <v>3.6583290314475208</v>
      </c>
    </row>
    <row r="7" spans="1:4" ht="21.75" customHeight="1" x14ac:dyDescent="0.2">
      <c r="A7" s="6" t="s">
        <v>724</v>
      </c>
      <c r="B7" s="7" t="s">
        <v>725</v>
      </c>
      <c r="C7" s="191">
        <v>-8.5073754865920871E-3</v>
      </c>
      <c r="D7" s="191">
        <v>6.9280925374515734</v>
      </c>
    </row>
    <row r="8" spans="1:4" ht="21.75" customHeight="1" x14ac:dyDescent="0.2">
      <c r="A8" s="6" t="s">
        <v>726</v>
      </c>
      <c r="B8" s="7" t="s">
        <v>727</v>
      </c>
      <c r="C8" s="191">
        <v>0.94192906395024534</v>
      </c>
      <c r="D8" s="191">
        <v>3.898489246801617</v>
      </c>
    </row>
    <row r="9" spans="1:4" ht="21.75" customHeight="1" x14ac:dyDescent="0.2">
      <c r="A9" s="6" t="s">
        <v>728</v>
      </c>
      <c r="B9" s="7" t="s">
        <v>729</v>
      </c>
      <c r="C9" s="191">
        <v>4.0320361312030126</v>
      </c>
      <c r="D9" s="191">
        <v>7.7782289865460523</v>
      </c>
    </row>
    <row r="10" spans="1:4" ht="21.75" customHeight="1" x14ac:dyDescent="0.2">
      <c r="A10" s="6" t="s">
        <v>730</v>
      </c>
      <c r="B10" s="7" t="s">
        <v>731</v>
      </c>
      <c r="C10" s="191">
        <v>8.6355592801813347E-2</v>
      </c>
      <c r="D10" s="191">
        <v>6.5095037348915881</v>
      </c>
    </row>
    <row r="11" spans="1:4" ht="21.75" customHeight="1" x14ac:dyDescent="0.2">
      <c r="A11" s="6" t="s">
        <v>732</v>
      </c>
      <c r="B11" s="7" t="s">
        <v>731</v>
      </c>
      <c r="C11" s="191">
        <v>0.24009028158870033</v>
      </c>
      <c r="D11" s="191">
        <v>1.9403992674141186</v>
      </c>
    </row>
    <row r="12" spans="1:4" ht="21.75" customHeight="1" x14ac:dyDescent="0.2">
      <c r="A12" s="6" t="s">
        <v>733</v>
      </c>
      <c r="B12" s="7" t="s">
        <v>734</v>
      </c>
      <c r="C12" s="191">
        <v>0.31770666322737767</v>
      </c>
      <c r="D12" s="191">
        <v>1.2414567368820151</v>
      </c>
    </row>
    <row r="13" spans="1:4" ht="21.75" customHeight="1" x14ac:dyDescent="0.2">
      <c r="A13" s="6" t="s">
        <v>735</v>
      </c>
      <c r="B13" s="7" t="s">
        <v>736</v>
      </c>
      <c r="C13" s="191">
        <v>3.7545803968947848</v>
      </c>
      <c r="D13" s="191">
        <v>-1.2017111330178367</v>
      </c>
    </row>
    <row r="14" spans="1:4" ht="21.75" customHeight="1" x14ac:dyDescent="0.2">
      <c r="A14" s="6" t="s">
        <v>737</v>
      </c>
      <c r="B14" s="7" t="s">
        <v>738</v>
      </c>
      <c r="C14" s="191">
        <v>7.4500814372625212E-3</v>
      </c>
      <c r="D14" s="191">
        <v>5.7393274858366734</v>
      </c>
    </row>
    <row r="15" spans="1:4" ht="21.75" customHeight="1" x14ac:dyDescent="0.2">
      <c r="A15" s="6" t="s">
        <v>739</v>
      </c>
      <c r="B15" s="7" t="s">
        <v>738</v>
      </c>
      <c r="C15" s="191">
        <v>0.2424368810647955</v>
      </c>
      <c r="D15" s="191">
        <v>5.4567854194372636</v>
      </c>
    </row>
    <row r="16" spans="1:4" ht="21.75" customHeight="1" x14ac:dyDescent="0.2">
      <c r="A16" s="6" t="s">
        <v>740</v>
      </c>
      <c r="B16" s="7" t="s">
        <v>741</v>
      </c>
      <c r="C16" s="191">
        <v>1.5181706054770818</v>
      </c>
      <c r="D16" s="191">
        <v>0.42522744700004428</v>
      </c>
    </row>
    <row r="17" spans="1:4" ht="21.75" customHeight="1" x14ac:dyDescent="0.2">
      <c r="A17" s="6" t="s">
        <v>742</v>
      </c>
      <c r="B17" s="7" t="s">
        <v>743</v>
      </c>
      <c r="C17" s="191">
        <v>1.367169286989902E-3</v>
      </c>
      <c r="D17" s="191">
        <v>5.9646606225389363</v>
      </c>
    </row>
    <row r="18" spans="1:4" ht="21.75" customHeight="1" x14ac:dyDescent="0.2">
      <c r="A18" s="6" t="s">
        <v>744</v>
      </c>
      <c r="B18" s="7" t="s">
        <v>745</v>
      </c>
      <c r="C18" s="191">
        <v>0.87988483282924579</v>
      </c>
      <c r="D18" s="191">
        <v>5.1196034120727862</v>
      </c>
    </row>
    <row r="19" spans="1:4" ht="21.75" customHeight="1" x14ac:dyDescent="0.2">
      <c r="A19" s="6" t="s">
        <v>746</v>
      </c>
      <c r="B19" s="7" t="s">
        <v>747</v>
      </c>
      <c r="C19" s="191">
        <v>0</v>
      </c>
      <c r="D19" s="191">
        <v>5.2426940572407768</v>
      </c>
    </row>
    <row r="20" spans="1:4" ht="21.75" customHeight="1" x14ac:dyDescent="0.2">
      <c r="A20" s="6" t="s">
        <v>748</v>
      </c>
      <c r="B20" s="7" t="s">
        <v>747</v>
      </c>
      <c r="C20" s="191">
        <v>0</v>
      </c>
      <c r="D20" s="191">
        <v>5.2481145846890298</v>
      </c>
    </row>
    <row r="21" spans="1:4" ht="21.75" customHeight="1" x14ac:dyDescent="0.2">
      <c r="A21" s="6" t="s">
        <v>749</v>
      </c>
      <c r="B21" s="7" t="s">
        <v>750</v>
      </c>
      <c r="C21" s="191">
        <v>1.3392509115785154E-2</v>
      </c>
      <c r="D21" s="191">
        <v>22.532973044320034</v>
      </c>
    </row>
    <row r="22" spans="1:4" ht="21.75" customHeight="1" x14ac:dyDescent="0.2">
      <c r="A22" s="6" t="s">
        <v>751</v>
      </c>
      <c r="B22" s="7" t="s">
        <v>752</v>
      </c>
      <c r="C22" s="191">
        <v>1.8484009514447142</v>
      </c>
      <c r="D22" s="191">
        <v>6.8879420647829317</v>
      </c>
    </row>
    <row r="23" spans="1:4" ht="21.75" customHeight="1" x14ac:dyDescent="0.2">
      <c r="A23" s="6" t="s">
        <v>753</v>
      </c>
      <c r="B23" s="7" t="s">
        <v>754</v>
      </c>
      <c r="C23" s="191">
        <v>0.2526712304868956</v>
      </c>
      <c r="D23" s="191">
        <v>9.0211124872354791</v>
      </c>
    </row>
    <row r="24" spans="1:4" ht="21.75" customHeight="1" x14ac:dyDescent="0.2">
      <c r="A24" s="6" t="s">
        <v>755</v>
      </c>
      <c r="B24" s="7" t="s">
        <v>756</v>
      </c>
      <c r="C24" s="191">
        <v>-2.6856382522471231E-2</v>
      </c>
      <c r="D24" s="191">
        <v>2.9604549411465859</v>
      </c>
    </row>
    <row r="25" spans="1:4" ht="21.75" customHeight="1" x14ac:dyDescent="0.2">
      <c r="A25" s="6" t="s">
        <v>757</v>
      </c>
      <c r="B25" s="7" t="s">
        <v>758</v>
      </c>
      <c r="C25" s="191">
        <v>9.0073119944336089E-2</v>
      </c>
      <c r="D25" s="191">
        <v>9.4863366678797476</v>
      </c>
    </row>
    <row r="26" spans="1:4" ht="21.75" customHeight="1" x14ac:dyDescent="0.2">
      <c r="A26" s="6" t="s">
        <v>759</v>
      </c>
      <c r="B26" s="7" t="s">
        <v>760</v>
      </c>
      <c r="C26" s="191">
        <v>7.1760960342198161E-3</v>
      </c>
      <c r="D26" s="191">
        <v>6.7646889722325616</v>
      </c>
    </row>
    <row r="27" spans="1:4" ht="21.75" customHeight="1" x14ac:dyDescent="0.2">
      <c r="A27" s="6" t="s">
        <v>761</v>
      </c>
      <c r="B27" s="7" t="s">
        <v>762</v>
      </c>
      <c r="C27" s="191">
        <v>0.84770705756868392</v>
      </c>
      <c r="D27" s="191">
        <v>6.4024383706862587</v>
      </c>
    </row>
    <row r="28" spans="1:4" ht="21.75" customHeight="1" x14ac:dyDescent="0.2">
      <c r="A28" s="6" t="s">
        <v>763</v>
      </c>
      <c r="B28" s="7" t="s">
        <v>764</v>
      </c>
      <c r="C28" s="191">
        <v>9.9856496383319782E-2</v>
      </c>
      <c r="D28" s="191">
        <v>-0.44889873250074941</v>
      </c>
    </row>
    <row r="29" spans="1:4" ht="21.75" customHeight="1" x14ac:dyDescent="0.2">
      <c r="A29" s="6" t="s">
        <v>765</v>
      </c>
      <c r="B29" s="7" t="s">
        <v>766</v>
      </c>
      <c r="C29" s="191">
        <v>9.316185111467612E-2</v>
      </c>
      <c r="D29" s="191">
        <v>4.4814013847029655</v>
      </c>
    </row>
    <row r="30" spans="1:4" ht="21.75" customHeight="1" x14ac:dyDescent="0.2">
      <c r="A30" s="6" t="s">
        <v>767</v>
      </c>
      <c r="B30" s="7" t="s">
        <v>768</v>
      </c>
      <c r="C30" s="191">
        <v>0.30198234114034217</v>
      </c>
      <c r="D30" s="191">
        <v>12.839333894692555</v>
      </c>
    </row>
    <row r="31" spans="1:4" ht="21.75" customHeight="1" x14ac:dyDescent="0.2">
      <c r="A31" s="6" t="s">
        <v>769</v>
      </c>
      <c r="B31" s="7" t="s">
        <v>770</v>
      </c>
      <c r="C31" s="191">
        <v>2.9364145617724324E-2</v>
      </c>
      <c r="D31" s="191">
        <v>0.52047221388261566</v>
      </c>
    </row>
    <row r="32" spans="1:4" ht="21.75" customHeight="1" x14ac:dyDescent="0.2">
      <c r="A32" s="6" t="s">
        <v>771</v>
      </c>
      <c r="B32" s="7" t="s">
        <v>772</v>
      </c>
      <c r="C32" s="191">
        <v>0.1170093589785562</v>
      </c>
      <c r="D32" s="191">
        <v>-0.83440293857568681</v>
      </c>
    </row>
    <row r="33" spans="1:4" ht="21.75" customHeight="1" x14ac:dyDescent="0.2">
      <c r="A33" s="6" t="s">
        <v>773</v>
      </c>
      <c r="B33" s="7" t="s">
        <v>774</v>
      </c>
      <c r="C33" s="191">
        <v>1.9331314335495686</v>
      </c>
      <c r="D33" s="191">
        <v>15.486294286669128</v>
      </c>
    </row>
    <row r="34" spans="1:4" ht="21.75" customHeight="1" x14ac:dyDescent="0.2">
      <c r="A34" s="6" t="s">
        <v>775</v>
      </c>
      <c r="B34" s="7" t="s">
        <v>776</v>
      </c>
      <c r="C34" s="191">
        <v>0.69591731898930775</v>
      </c>
      <c r="D34" s="191">
        <v>2.6820046837668223</v>
      </c>
    </row>
    <row r="35" spans="1:4" ht="21.75" customHeight="1" x14ac:dyDescent="0.2">
      <c r="A35" s="6" t="s">
        <v>777</v>
      </c>
      <c r="B35" s="7" t="s">
        <v>778</v>
      </c>
      <c r="C35" s="191">
        <v>3.8519546727841849</v>
      </c>
      <c r="D35" s="191">
        <v>-3.6603263750332227</v>
      </c>
    </row>
    <row r="36" spans="1:4" ht="21.75" customHeight="1" x14ac:dyDescent="0.2">
      <c r="A36" s="6" t="s">
        <v>779</v>
      </c>
      <c r="B36" s="7" t="s">
        <v>780</v>
      </c>
      <c r="C36" s="191">
        <v>1.5635619441591126</v>
      </c>
      <c r="D36" s="191">
        <v>13.008370956662251</v>
      </c>
    </row>
    <row r="37" spans="1:4" ht="21.75" customHeight="1" x14ac:dyDescent="0.2">
      <c r="A37" s="6" t="s">
        <v>781</v>
      </c>
      <c r="B37" s="7" t="s">
        <v>782</v>
      </c>
      <c r="C37" s="191">
        <v>0.37430972347233488</v>
      </c>
      <c r="D37" s="191">
        <v>51.898260269312935</v>
      </c>
    </row>
    <row r="38" spans="1:4" ht="21.75" customHeight="1" x14ac:dyDescent="0.2">
      <c r="A38" s="6" t="s">
        <v>783</v>
      </c>
      <c r="B38" s="7" t="s">
        <v>784</v>
      </c>
      <c r="C38" s="191">
        <v>0.78784745169533488</v>
      </c>
      <c r="D38" s="191">
        <v>5.2777740960397184</v>
      </c>
    </row>
    <row r="39" spans="1:4" ht="21.75" customHeight="1" x14ac:dyDescent="0.2">
      <c r="A39" s="6" t="s">
        <v>785</v>
      </c>
      <c r="B39" s="7" t="s">
        <v>786</v>
      </c>
      <c r="C39" s="191">
        <v>8.8987044279640493E-2</v>
      </c>
      <c r="D39" s="191">
        <v>14.14194714737059</v>
      </c>
    </row>
    <row r="40" spans="1:4" ht="21.75" customHeight="1" x14ac:dyDescent="0.2">
      <c r="A40" s="6" t="s">
        <v>787</v>
      </c>
      <c r="B40" s="7" t="s">
        <v>788</v>
      </c>
      <c r="C40" s="191">
        <v>1.3347517455110562</v>
      </c>
      <c r="D40" s="191">
        <v>20.409673340126922</v>
      </c>
    </row>
    <row r="41" spans="1:4" ht="21.75" customHeight="1" x14ac:dyDescent="0.2">
      <c r="A41" s="6" t="s">
        <v>789</v>
      </c>
      <c r="B41" s="7" t="s">
        <v>790</v>
      </c>
      <c r="C41" s="191">
        <v>0</v>
      </c>
      <c r="D41" s="191">
        <v>8.309193423548713</v>
      </c>
    </row>
    <row r="42" spans="1:4" ht="21.75" customHeight="1" x14ac:dyDescent="0.2">
      <c r="A42" s="6" t="s">
        <v>791</v>
      </c>
      <c r="B42" s="7" t="s">
        <v>790</v>
      </c>
      <c r="C42" s="191">
        <v>0</v>
      </c>
      <c r="D42" s="191">
        <v>9.5008125762350719</v>
      </c>
    </row>
    <row r="43" spans="1:4" ht="21.75" customHeight="1" x14ac:dyDescent="0.2">
      <c r="A43" s="6" t="s">
        <v>792</v>
      </c>
      <c r="B43" s="7" t="s">
        <v>793</v>
      </c>
      <c r="C43" s="191">
        <v>-4.8721902332862929E-2</v>
      </c>
      <c r="D43" s="191">
        <v>5.4409804670137945</v>
      </c>
    </row>
    <row r="44" spans="1:4" ht="21.75" customHeight="1" x14ac:dyDescent="0.2">
      <c r="A44" s="6" t="s">
        <v>794</v>
      </c>
      <c r="B44" s="7" t="s">
        <v>795</v>
      </c>
      <c r="C44" s="191">
        <v>1.4638534126372313</v>
      </c>
      <c r="D44" s="191">
        <v>11.283501567158428</v>
      </c>
    </row>
    <row r="45" spans="1:4" ht="21.75" customHeight="1" x14ac:dyDescent="0.2">
      <c r="A45" s="6" t="s">
        <v>796</v>
      </c>
      <c r="B45" s="7" t="s">
        <v>797</v>
      </c>
      <c r="C45" s="191">
        <v>-3.0901603613044407E-2</v>
      </c>
      <c r="D45" s="191">
        <v>22.075167855757471</v>
      </c>
    </row>
    <row r="46" spans="1:4" ht="21.75" customHeight="1" x14ac:dyDescent="0.2">
      <c r="A46" s="6" t="s">
        <v>798</v>
      </c>
      <c r="B46" s="7" t="s">
        <v>799</v>
      </c>
      <c r="C46" s="191">
        <v>-3.370114390821221E-2</v>
      </c>
      <c r="D46" s="191">
        <v>9.5933575112169471</v>
      </c>
    </row>
    <row r="47" spans="1:4" ht="21.75" customHeight="1" x14ac:dyDescent="0.2">
      <c r="A47" s="6" t="s">
        <v>800</v>
      </c>
      <c r="B47" s="7" t="s">
        <v>801</v>
      </c>
      <c r="C47" s="191">
        <v>7.4633910776221529E-2</v>
      </c>
      <c r="D47" s="191">
        <v>15.095375579214773</v>
      </c>
    </row>
    <row r="48" spans="1:4" ht="21.75" customHeight="1" x14ac:dyDescent="0.2">
      <c r="A48" s="6" t="s">
        <v>802</v>
      </c>
      <c r="B48" s="7" t="s">
        <v>803</v>
      </c>
      <c r="C48" s="191">
        <v>4.0103172766938169</v>
      </c>
      <c r="D48" s="191">
        <v>7.8270604767989127</v>
      </c>
    </row>
    <row r="49" spans="1:4" ht="21.75" customHeight="1" x14ac:dyDescent="0.2">
      <c r="A49" s="6" t="s">
        <v>804</v>
      </c>
      <c r="B49" s="7" t="s">
        <v>805</v>
      </c>
      <c r="C49" s="191">
        <v>1.968470152453333</v>
      </c>
      <c r="D49" s="191">
        <v>14.209414704675591</v>
      </c>
    </row>
    <row r="50" spans="1:4" ht="21.75" customHeight="1" x14ac:dyDescent="0.2">
      <c r="A50" s="6" t="s">
        <v>806</v>
      </c>
      <c r="B50" s="7" t="s">
        <v>807</v>
      </c>
      <c r="C50" s="191">
        <v>-0.42706705916476417</v>
      </c>
      <c r="D50" s="191">
        <v>18.314396264849417</v>
      </c>
    </row>
    <row r="51" spans="1:4" ht="21.75" customHeight="1" x14ac:dyDescent="0.2">
      <c r="A51" s="6" t="s">
        <v>808</v>
      </c>
      <c r="B51" s="7" t="s">
        <v>807</v>
      </c>
      <c r="C51" s="191">
        <v>2.1096022279984239</v>
      </c>
      <c r="D51" s="191">
        <v>15.869067497512933</v>
      </c>
    </row>
    <row r="52" spans="1:4" ht="21.75" customHeight="1" x14ac:dyDescent="0.2">
      <c r="A52" s="6" t="s">
        <v>809</v>
      </c>
      <c r="B52" s="7" t="s">
        <v>810</v>
      </c>
      <c r="C52" s="191">
        <v>2.6562479943736141</v>
      </c>
      <c r="D52" s="191">
        <v>11.568804119570705</v>
      </c>
    </row>
    <row r="53" spans="1:4" ht="21.75" customHeight="1" x14ac:dyDescent="0.2">
      <c r="A53" s="6" t="s">
        <v>811</v>
      </c>
      <c r="B53" s="7" t="s">
        <v>812</v>
      </c>
      <c r="C53" s="191">
        <v>1.838598438763448</v>
      </c>
      <c r="D53" s="191">
        <v>-4.6452860641718328</v>
      </c>
    </row>
    <row r="54" spans="1:4" ht="21.75" customHeight="1" x14ac:dyDescent="0.2">
      <c r="A54" s="6" t="s">
        <v>813</v>
      </c>
      <c r="B54" s="7" t="s">
        <v>814</v>
      </c>
      <c r="C54" s="191">
        <v>2.8775950807605941</v>
      </c>
      <c r="D54" s="191">
        <v>4.2574237220273634</v>
      </c>
    </row>
    <row r="55" spans="1:4" ht="21.75" customHeight="1" x14ac:dyDescent="0.2">
      <c r="A55" s="6" t="s">
        <v>815</v>
      </c>
      <c r="B55" s="7" t="s">
        <v>816</v>
      </c>
      <c r="C55" s="191">
        <v>0.76349689920600605</v>
      </c>
      <c r="D55" s="191">
        <v>1.3480705647257296</v>
      </c>
    </row>
    <row r="56" spans="1:4" ht="21.75" customHeight="1" x14ac:dyDescent="0.2">
      <c r="A56" s="6" t="s">
        <v>817</v>
      </c>
      <c r="B56" s="7" t="s">
        <v>818</v>
      </c>
      <c r="C56" s="191">
        <v>5.4333937133172194E-2</v>
      </c>
      <c r="D56" s="191">
        <v>-0.22899983239397165</v>
      </c>
    </row>
    <row r="57" spans="1:4" ht="21.75" customHeight="1" x14ac:dyDescent="0.2">
      <c r="A57" s="6" t="s">
        <v>819</v>
      </c>
      <c r="B57" s="7" t="s">
        <v>820</v>
      </c>
      <c r="C57" s="191">
        <v>-2.7896275138006785E-2</v>
      </c>
      <c r="D57" s="191">
        <v>6.1604939082592403E-2</v>
      </c>
    </row>
    <row r="58" spans="1:4" ht="21.75" customHeight="1" x14ac:dyDescent="0.2">
      <c r="A58" s="6" t="s">
        <v>821</v>
      </c>
      <c r="B58" s="7" t="s">
        <v>820</v>
      </c>
      <c r="C58" s="191">
        <v>-0.61870859281283774</v>
      </c>
      <c r="D58" s="191">
        <v>13.645044597269106</v>
      </c>
    </row>
    <row r="59" spans="1:4" ht="21.75" customHeight="1" x14ac:dyDescent="0.2">
      <c r="A59" s="6" t="s">
        <v>822</v>
      </c>
      <c r="B59" s="7" t="s">
        <v>823</v>
      </c>
      <c r="C59" s="191">
        <v>1.3046843970907667</v>
      </c>
      <c r="D59" s="191">
        <v>1.0994540959568253</v>
      </c>
    </row>
    <row r="60" spans="1:4" ht="21.75" customHeight="1" x14ac:dyDescent="0.2">
      <c r="A60" s="6" t="s">
        <v>824</v>
      </c>
      <c r="B60" s="7" t="s">
        <v>825</v>
      </c>
      <c r="C60" s="191">
        <v>3.6671270724591176</v>
      </c>
      <c r="D60" s="191">
        <v>-7.1211203228344173</v>
      </c>
    </row>
    <row r="61" spans="1:4" ht="21.75" customHeight="1" x14ac:dyDescent="0.2">
      <c r="A61" s="6" t="s">
        <v>826</v>
      </c>
      <c r="B61" s="7" t="s">
        <v>825</v>
      </c>
      <c r="C61" s="191">
        <v>0.38240038364685552</v>
      </c>
      <c r="D61" s="191">
        <v>-7.2319123934789209</v>
      </c>
    </row>
    <row r="62" spans="1:4" ht="21.75" customHeight="1" x14ac:dyDescent="0.2">
      <c r="A62" s="6" t="s">
        <v>827</v>
      </c>
      <c r="B62" s="7" t="s">
        <v>828</v>
      </c>
      <c r="C62" s="191">
        <v>0.81024992002686669</v>
      </c>
      <c r="D62" s="191">
        <v>-7.7402785713469466</v>
      </c>
    </row>
    <row r="63" spans="1:4" ht="21.75" customHeight="1" x14ac:dyDescent="0.2">
      <c r="A63" s="6" t="s">
        <v>829</v>
      </c>
      <c r="B63" s="7" t="s">
        <v>830</v>
      </c>
      <c r="C63" s="191">
        <v>0.1462092539084367</v>
      </c>
      <c r="D63" s="191">
        <v>0.66629003372551576</v>
      </c>
    </row>
    <row r="64" spans="1:4" ht="21.75" customHeight="1" x14ac:dyDescent="0.2">
      <c r="A64" s="6" t="s">
        <v>831</v>
      </c>
      <c r="B64" s="7" t="s">
        <v>832</v>
      </c>
      <c r="C64" s="191">
        <v>0.24932358990183268</v>
      </c>
      <c r="D64" s="191">
        <v>2.5773121201748297</v>
      </c>
    </row>
    <row r="65" spans="1:4" ht="21.75" customHeight="1" x14ac:dyDescent="0.2">
      <c r="A65" s="6" t="s">
        <v>833</v>
      </c>
      <c r="B65" s="7" t="s">
        <v>834</v>
      </c>
      <c r="C65" s="191">
        <v>3.9616301329178358E-2</v>
      </c>
      <c r="D65" s="191">
        <v>1.0852391919702031</v>
      </c>
    </row>
    <row r="66" spans="1:4" ht="21.75" customHeight="1" x14ac:dyDescent="0.2">
      <c r="A66" s="6" t="s">
        <v>835</v>
      </c>
      <c r="B66" s="7" t="s">
        <v>836</v>
      </c>
      <c r="C66" s="191">
        <v>5.0400803680834147E-2</v>
      </c>
      <c r="D66" s="191">
        <v>7.5312342362875979</v>
      </c>
    </row>
    <row r="67" spans="1:4" ht="21.75" customHeight="1" x14ac:dyDescent="0.2">
      <c r="A67" s="6" t="s">
        <v>837</v>
      </c>
      <c r="B67" s="7" t="s">
        <v>838</v>
      </c>
      <c r="C67" s="191">
        <v>0</v>
      </c>
      <c r="D67" s="191">
        <v>2.9157237018464649E-2</v>
      </c>
    </row>
    <row r="68" spans="1:4" ht="21.75" customHeight="1" x14ac:dyDescent="0.2">
      <c r="A68" s="6" t="s">
        <v>839</v>
      </c>
      <c r="B68" s="7" t="s">
        <v>840</v>
      </c>
      <c r="C68" s="191">
        <v>0.24889895888833924</v>
      </c>
      <c r="D68" s="191">
        <v>-1.2788144505883326E-2</v>
      </c>
    </row>
    <row r="69" spans="1:4" ht="21.75" customHeight="1" x14ac:dyDescent="0.2">
      <c r="A69" s="6" t="s">
        <v>841</v>
      </c>
      <c r="B69" s="7" t="s">
        <v>842</v>
      </c>
      <c r="C69" s="191">
        <v>1.5779780648375108</v>
      </c>
      <c r="D69" s="191">
        <v>-0.4631180056528294</v>
      </c>
    </row>
    <row r="70" spans="1:4" ht="21.75" customHeight="1" x14ac:dyDescent="0.2">
      <c r="A70" s="6" t="s">
        <v>843</v>
      </c>
      <c r="B70" s="7" t="s">
        <v>842</v>
      </c>
      <c r="C70" s="191">
        <v>0.10618166822238595</v>
      </c>
      <c r="D70" s="191">
        <v>-1.2517881868464864E-3</v>
      </c>
    </row>
    <row r="71" spans="1:4" ht="21.75" customHeight="1" x14ac:dyDescent="0.2">
      <c r="A71" s="6" t="s">
        <v>844</v>
      </c>
      <c r="B71" s="7" t="s">
        <v>845</v>
      </c>
      <c r="C71" s="191">
        <v>2.4194663616367</v>
      </c>
      <c r="D71" s="191">
        <v>28.48362764520963</v>
      </c>
    </row>
    <row r="72" spans="1:4" ht="21.75" customHeight="1" x14ac:dyDescent="0.2">
      <c r="A72" s="6" t="s">
        <v>846</v>
      </c>
      <c r="B72" s="7" t="s">
        <v>847</v>
      </c>
      <c r="C72" s="191">
        <v>5.1416653023886569</v>
      </c>
      <c r="D72" s="191">
        <v>6.5273918104457165</v>
      </c>
    </row>
    <row r="73" spans="1:4" ht="21.75" customHeight="1" x14ac:dyDescent="0.2">
      <c r="A73" s="6" t="s">
        <v>848</v>
      </c>
      <c r="B73" s="7" t="s">
        <v>849</v>
      </c>
      <c r="C73" s="191">
        <v>2.7798447523967669</v>
      </c>
      <c r="D73" s="191">
        <v>12.802413410877872</v>
      </c>
    </row>
    <row r="74" spans="1:4" ht="21.75" customHeight="1" x14ac:dyDescent="0.2">
      <c r="A74" s="6" t="s">
        <v>850</v>
      </c>
      <c r="B74" s="7" t="s">
        <v>851</v>
      </c>
      <c r="C74" s="191">
        <v>3.5085284358124182</v>
      </c>
      <c r="D74" s="191">
        <v>5.2689733507697394</v>
      </c>
    </row>
    <row r="75" spans="1:4" ht="21.75" customHeight="1" x14ac:dyDescent="0.2">
      <c r="A75" s="6" t="s">
        <v>852</v>
      </c>
      <c r="B75" s="7" t="s">
        <v>853</v>
      </c>
      <c r="C75" s="191">
        <v>1.7361545889010284</v>
      </c>
      <c r="D75" s="191">
        <v>4.318781970936497</v>
      </c>
    </row>
    <row r="76" spans="1:4" ht="21.75" customHeight="1" x14ac:dyDescent="0.2">
      <c r="A76" s="6" t="s">
        <v>854</v>
      </c>
      <c r="B76" s="7" t="s">
        <v>855</v>
      </c>
      <c r="C76" s="191">
        <v>1.3007178605114207</v>
      </c>
      <c r="D76" s="191">
        <v>15.489349425919405</v>
      </c>
    </row>
    <row r="77" spans="1:4" ht="21.75" customHeight="1" x14ac:dyDescent="0.2">
      <c r="A77" s="6" t="s">
        <v>856</v>
      </c>
      <c r="B77" s="7" t="s">
        <v>857</v>
      </c>
      <c r="C77" s="191">
        <v>0.47067888779749956</v>
      </c>
      <c r="D77" s="191">
        <v>10.836820293751595</v>
      </c>
    </row>
    <row r="78" spans="1:4" ht="21.75" customHeight="1" x14ac:dyDescent="0.2">
      <c r="A78" s="6" t="s">
        <v>858</v>
      </c>
      <c r="B78" s="7" t="s">
        <v>859</v>
      </c>
      <c r="C78" s="191">
        <v>0.45694150388017785</v>
      </c>
      <c r="D78" s="191">
        <v>7.0698421555451576</v>
      </c>
    </row>
    <row r="79" spans="1:4" ht="21.75" customHeight="1" x14ac:dyDescent="0.2">
      <c r="A79" s="6" t="s">
        <v>860</v>
      </c>
      <c r="B79" s="7" t="s">
        <v>861</v>
      </c>
      <c r="C79" s="191">
        <v>2.1836242526169086E-2</v>
      </c>
      <c r="D79" s="191">
        <v>3.3713123816577713</v>
      </c>
    </row>
    <row r="80" spans="1:4" ht="21.75" customHeight="1" x14ac:dyDescent="0.2">
      <c r="A80" s="6" t="s">
        <v>862</v>
      </c>
      <c r="B80" s="7" t="s">
        <v>863</v>
      </c>
      <c r="C80" s="191">
        <v>1.1244059527756207E-2</v>
      </c>
      <c r="D80" s="191">
        <v>1.2619408760846216</v>
      </c>
    </row>
    <row r="81" spans="1:4" ht="21.75" customHeight="1" x14ac:dyDescent="0.2">
      <c r="A81" s="6" t="s">
        <v>864</v>
      </c>
      <c r="B81" s="7" t="s">
        <v>865</v>
      </c>
      <c r="C81" s="191">
        <v>0.99468644415744523</v>
      </c>
      <c r="D81" s="191">
        <v>1.163131622810176</v>
      </c>
    </row>
    <row r="82" spans="1:4" ht="21.75" customHeight="1" x14ac:dyDescent="0.2">
      <c r="A82" s="6" t="s">
        <v>866</v>
      </c>
      <c r="B82" s="7" t="s">
        <v>867</v>
      </c>
      <c r="C82" s="191">
        <v>-1.5855121803554476E-2</v>
      </c>
      <c r="D82" s="191">
        <v>-6.2894533173079747E-2</v>
      </c>
    </row>
    <row r="83" spans="1:4" ht="21.75" customHeight="1" x14ac:dyDescent="0.2">
      <c r="A83" s="6" t="s">
        <v>868</v>
      </c>
      <c r="B83" s="7" t="s">
        <v>869</v>
      </c>
      <c r="C83" s="191">
        <v>0</v>
      </c>
      <c r="D83" s="191">
        <v>0.61507690067203136</v>
      </c>
    </row>
    <row r="84" spans="1:4" ht="21.75" customHeight="1" x14ac:dyDescent="0.2">
      <c r="A84" s="6" t="s">
        <v>870</v>
      </c>
      <c r="B84" s="7" t="s">
        <v>871</v>
      </c>
      <c r="C84" s="191">
        <v>1.8622345354944658</v>
      </c>
      <c r="D84" s="191">
        <v>16.31552837698294</v>
      </c>
    </row>
    <row r="85" spans="1:4" ht="21.75" customHeight="1" x14ac:dyDescent="0.2">
      <c r="A85" s="6" t="s">
        <v>872</v>
      </c>
      <c r="B85" s="7" t="s">
        <v>873</v>
      </c>
      <c r="C85" s="191">
        <v>0.30797553771403768</v>
      </c>
      <c r="D85" s="191">
        <v>19.731778434651115</v>
      </c>
    </row>
    <row r="86" spans="1:4" ht="21.75" customHeight="1" x14ac:dyDescent="0.2">
      <c r="A86" s="6" t="s">
        <v>874</v>
      </c>
      <c r="B86" s="7" t="s">
        <v>875</v>
      </c>
      <c r="C86" s="191">
        <v>0</v>
      </c>
      <c r="D86" s="191">
        <v>-0.67278943576106442</v>
      </c>
    </row>
    <row r="87" spans="1:4" ht="21.75" customHeight="1" x14ac:dyDescent="0.2">
      <c r="A87" s="6" t="s">
        <v>876</v>
      </c>
      <c r="B87" s="7" t="s">
        <v>877</v>
      </c>
      <c r="C87" s="191">
        <v>0.33070928780991699</v>
      </c>
      <c r="D87" s="191">
        <v>-0.20543886682085932</v>
      </c>
    </row>
    <row r="88" spans="1:4" ht="21.75" customHeight="1" x14ac:dyDescent="0.2">
      <c r="A88" s="6" t="s">
        <v>878</v>
      </c>
      <c r="B88" s="7" t="s">
        <v>879</v>
      </c>
      <c r="C88" s="191">
        <v>0.73690277297503104</v>
      </c>
      <c r="D88" s="191">
        <v>17.213210092588174</v>
      </c>
    </row>
    <row r="89" spans="1:4" ht="21.75" customHeight="1" x14ac:dyDescent="0.2">
      <c r="A89" s="6" t="s">
        <v>880</v>
      </c>
      <c r="B89" s="7" t="s">
        <v>881</v>
      </c>
      <c r="C89" s="191">
        <v>6.6837392318261344</v>
      </c>
      <c r="D89" s="191">
        <v>4.1556216063752007</v>
      </c>
    </row>
    <row r="90" spans="1:4" ht="21.75" customHeight="1" x14ac:dyDescent="0.2">
      <c r="A90" s="6" t="s">
        <v>882</v>
      </c>
      <c r="B90" s="7" t="s">
        <v>883</v>
      </c>
      <c r="C90" s="191">
        <v>1.7587600625153612</v>
      </c>
      <c r="D90" s="191">
        <v>2.2738877739695331</v>
      </c>
    </row>
    <row r="91" spans="1:4" ht="21.75" customHeight="1" x14ac:dyDescent="0.2">
      <c r="A91" s="6" t="s">
        <v>884</v>
      </c>
      <c r="B91" s="7" t="s">
        <v>885</v>
      </c>
      <c r="C91" s="191">
        <v>0.12254411869228136</v>
      </c>
      <c r="D91" s="191">
        <v>0.67502621882339908</v>
      </c>
    </row>
    <row r="92" spans="1:4" ht="21.75" customHeight="1" x14ac:dyDescent="0.2">
      <c r="A92" s="6" t="s">
        <v>886</v>
      </c>
      <c r="B92" s="7" t="s">
        <v>887</v>
      </c>
      <c r="C92" s="191">
        <v>1.1339168312533279</v>
      </c>
      <c r="D92" s="191">
        <v>3.3308359080372947</v>
      </c>
    </row>
    <row r="93" spans="1:4" ht="21.75" customHeight="1" x14ac:dyDescent="0.2">
      <c r="A93" s="6" t="s">
        <v>888</v>
      </c>
      <c r="B93" s="7" t="s">
        <v>889</v>
      </c>
      <c r="C93" s="191">
        <v>0.30666727772295677</v>
      </c>
      <c r="D93" s="191">
        <v>5.1866218306849436</v>
      </c>
    </row>
    <row r="94" spans="1:4" ht="21.75" customHeight="1" x14ac:dyDescent="0.2">
      <c r="A94" s="6" t="s">
        <v>890</v>
      </c>
      <c r="B94" s="7" t="s">
        <v>891</v>
      </c>
      <c r="C94" s="191">
        <v>1.1233423188486</v>
      </c>
      <c r="D94" s="191">
        <v>19.505838851911612</v>
      </c>
    </row>
    <row r="95" spans="1:4" ht="21.75" customHeight="1" x14ac:dyDescent="0.2">
      <c r="A95" s="6" t="s">
        <v>892</v>
      </c>
      <c r="B95" s="7" t="s">
        <v>893</v>
      </c>
      <c r="C95" s="191">
        <v>1.3795093413165889</v>
      </c>
      <c r="D95" s="191">
        <v>11.586991664223262</v>
      </c>
    </row>
    <row r="96" spans="1:4" ht="21.75" customHeight="1" x14ac:dyDescent="0.2">
      <c r="A96" s="6" t="s">
        <v>894</v>
      </c>
      <c r="B96" s="7" t="s">
        <v>895</v>
      </c>
      <c r="C96" s="191">
        <v>1.675835917054836</v>
      </c>
      <c r="D96" s="191">
        <v>13.789465820568994</v>
      </c>
    </row>
    <row r="97" spans="1:4" ht="21.75" customHeight="1" x14ac:dyDescent="0.2">
      <c r="A97" s="6" t="s">
        <v>896</v>
      </c>
      <c r="B97" s="7" t="s">
        <v>897</v>
      </c>
      <c r="C97" s="191">
        <v>0.19142098987075404</v>
      </c>
      <c r="D97" s="191">
        <v>4.8016422605996709</v>
      </c>
    </row>
    <row r="98" spans="1:4" ht="21.75" customHeight="1" x14ac:dyDescent="0.2">
      <c r="A98" s="6" t="s">
        <v>898</v>
      </c>
      <c r="B98" s="7" t="s">
        <v>899</v>
      </c>
      <c r="C98" s="191">
        <v>2.6519049019302674</v>
      </c>
      <c r="D98" s="191">
        <v>10.885388917043318</v>
      </c>
    </row>
    <row r="99" spans="1:4" ht="21.75" customHeight="1" x14ac:dyDescent="0.2">
      <c r="A99" s="6" t="s">
        <v>900</v>
      </c>
      <c r="B99" s="7" t="s">
        <v>901</v>
      </c>
      <c r="C99" s="191">
        <v>0.17748617877013406</v>
      </c>
      <c r="D99" s="191">
        <v>7.7686481844485122</v>
      </c>
    </row>
    <row r="100" spans="1:4" ht="21.75" customHeight="1" x14ac:dyDescent="0.2">
      <c r="A100" s="6" t="s">
        <v>902</v>
      </c>
      <c r="B100" s="7" t="s">
        <v>903</v>
      </c>
      <c r="C100" s="191">
        <v>1.4716540787005989</v>
      </c>
      <c r="D100" s="191">
        <v>12.431278601581061</v>
      </c>
    </row>
    <row r="101" spans="1:4" ht="21.75" customHeight="1" x14ac:dyDescent="0.2">
      <c r="A101" s="6" t="s">
        <v>904</v>
      </c>
      <c r="B101" s="7" t="s">
        <v>905</v>
      </c>
      <c r="C101" s="191">
        <v>1.6235427220609697</v>
      </c>
      <c r="D101" s="191">
        <v>5.4895733537120446</v>
      </c>
    </row>
    <row r="102" spans="1:4" ht="21.75" customHeight="1" x14ac:dyDescent="0.2">
      <c r="A102" s="6" t="s">
        <v>906</v>
      </c>
      <c r="B102" s="7" t="s">
        <v>907</v>
      </c>
      <c r="C102" s="191">
        <v>1.5713806947547257</v>
      </c>
      <c r="D102" s="191">
        <v>17.731921214022794</v>
      </c>
    </row>
    <row r="103" spans="1:4" ht="21.75" customHeight="1" x14ac:dyDescent="0.2">
      <c r="A103" s="6" t="s">
        <v>908</v>
      </c>
      <c r="B103" s="7" t="s">
        <v>909</v>
      </c>
      <c r="C103" s="191">
        <v>0.24934856222038301</v>
      </c>
      <c r="D103" s="191">
        <v>2.8269647839777132</v>
      </c>
    </row>
    <row r="104" spans="1:4" ht="21.75" customHeight="1" x14ac:dyDescent="0.2">
      <c r="A104" s="6" t="s">
        <v>910</v>
      </c>
      <c r="B104" s="7" t="s">
        <v>911</v>
      </c>
      <c r="C104" s="191">
        <v>3.7349487644913739</v>
      </c>
      <c r="D104" s="191">
        <v>8.6218554352670189</v>
      </c>
    </row>
    <row r="105" spans="1:4" ht="21.75" customHeight="1" x14ac:dyDescent="0.2">
      <c r="A105" s="6" t="s">
        <v>912</v>
      </c>
      <c r="B105" s="7" t="s">
        <v>911</v>
      </c>
      <c r="C105" s="191">
        <v>0.53676001451831779</v>
      </c>
      <c r="D105" s="191">
        <v>0.7552603473934697</v>
      </c>
    </row>
    <row r="106" spans="1:4" ht="21.75" customHeight="1" x14ac:dyDescent="0.2">
      <c r="A106" s="6" t="s">
        <v>913</v>
      </c>
      <c r="B106" s="7" t="s">
        <v>914</v>
      </c>
      <c r="C106" s="191">
        <v>4.8513833357614518</v>
      </c>
      <c r="D106" s="191">
        <v>13.95389039310065</v>
      </c>
    </row>
    <row r="107" spans="1:4" ht="21.75" customHeight="1" x14ac:dyDescent="0.2">
      <c r="A107" s="6" t="s">
        <v>915</v>
      </c>
      <c r="B107" s="7" t="s">
        <v>916</v>
      </c>
      <c r="C107" s="191">
        <v>0.18510922480943498</v>
      </c>
      <c r="D107" s="191">
        <v>1.0736626388742641</v>
      </c>
    </row>
    <row r="108" spans="1:4" ht="21.75" customHeight="1" x14ac:dyDescent="0.2">
      <c r="A108" s="6" t="s">
        <v>917</v>
      </c>
      <c r="B108" s="7" t="s">
        <v>918</v>
      </c>
      <c r="C108" s="191">
        <v>2.9415493538695348</v>
      </c>
      <c r="D108" s="191">
        <v>1.5740675086713676</v>
      </c>
    </row>
    <row r="109" spans="1:4" ht="21.75" customHeight="1" x14ac:dyDescent="0.2">
      <c r="A109" s="6" t="s">
        <v>919</v>
      </c>
      <c r="B109" s="7" t="s">
        <v>920</v>
      </c>
      <c r="C109" s="191">
        <v>0</v>
      </c>
      <c r="D109" s="191">
        <v>-0.43399261998400485</v>
      </c>
    </row>
    <row r="110" spans="1:4" ht="21.75" customHeight="1" x14ac:dyDescent="0.2">
      <c r="A110" s="6" t="s">
        <v>921</v>
      </c>
      <c r="B110" s="7" t="s">
        <v>922</v>
      </c>
      <c r="C110" s="191">
        <v>8.2760050361910338</v>
      </c>
      <c r="D110" s="191">
        <v>48.344448935684831</v>
      </c>
    </row>
    <row r="111" spans="1:4" ht="21.75" customHeight="1" x14ac:dyDescent="0.2">
      <c r="A111" s="6" t="s">
        <v>923</v>
      </c>
      <c r="B111" s="7" t="s">
        <v>924</v>
      </c>
      <c r="C111" s="191">
        <v>1.7578169041042142</v>
      </c>
      <c r="D111" s="191">
        <v>35.838343651534935</v>
      </c>
    </row>
    <row r="112" spans="1:4" ht="21.75" customHeight="1" x14ac:dyDescent="0.2">
      <c r="A112" s="6" t="s">
        <v>925</v>
      </c>
      <c r="B112" s="7" t="s">
        <v>926</v>
      </c>
      <c r="C112" s="191">
        <v>1.4425958891816379</v>
      </c>
      <c r="D112" s="191">
        <v>-5.2385104133606808E-2</v>
      </c>
    </row>
    <row r="113" spans="1:4" ht="21.75" customHeight="1" x14ac:dyDescent="0.2">
      <c r="A113" s="6" t="s">
        <v>927</v>
      </c>
      <c r="B113" s="7" t="s">
        <v>928</v>
      </c>
      <c r="C113" s="191">
        <v>0.41693443384494544</v>
      </c>
      <c r="D113" s="191">
        <v>8.0214631275596453</v>
      </c>
    </row>
    <row r="114" spans="1:4" ht="21.75" customHeight="1" x14ac:dyDescent="0.2">
      <c r="A114" s="6" t="s">
        <v>929</v>
      </c>
      <c r="B114" s="7" t="s">
        <v>930</v>
      </c>
      <c r="C114" s="191">
        <v>0.40205837436023667</v>
      </c>
      <c r="D114" s="191">
        <v>0.82233264142476759</v>
      </c>
    </row>
    <row r="115" spans="1:4" ht="21.75" customHeight="1" x14ac:dyDescent="0.2">
      <c r="A115" s="6" t="s">
        <v>931</v>
      </c>
      <c r="B115" s="7" t="s">
        <v>932</v>
      </c>
      <c r="C115" s="191">
        <v>4.8958296128906982</v>
      </c>
      <c r="D115" s="191">
        <v>2.3716473110688194</v>
      </c>
    </row>
    <row r="116" spans="1:4" ht="21.75" customHeight="1" x14ac:dyDescent="0.2">
      <c r="A116" s="6" t="s">
        <v>933</v>
      </c>
      <c r="B116" s="7" t="s">
        <v>934</v>
      </c>
      <c r="C116" s="191">
        <v>7.7197344847748442E-2</v>
      </c>
      <c r="D116" s="191">
        <v>-0.2449600116222875</v>
      </c>
    </row>
    <row r="117" spans="1:4" ht="21.75" customHeight="1" x14ac:dyDescent="0.2">
      <c r="A117" s="6" t="s">
        <v>935</v>
      </c>
      <c r="B117" s="7" t="s">
        <v>936</v>
      </c>
      <c r="C117" s="191">
        <v>9.7776714832364442E-2</v>
      </c>
      <c r="D117" s="191">
        <v>-0.28568422444483882</v>
      </c>
    </row>
    <row r="118" spans="1:4" ht="21.75" customHeight="1" x14ac:dyDescent="0.2">
      <c r="A118" s="6" t="s">
        <v>937</v>
      </c>
      <c r="B118" s="7" t="s">
        <v>938</v>
      </c>
      <c r="C118" s="191">
        <v>0.31629085973272619</v>
      </c>
      <c r="D118" s="191">
        <v>16.528753058186137</v>
      </c>
    </row>
    <row r="119" spans="1:4" ht="21.75" customHeight="1" x14ac:dyDescent="0.2">
      <c r="A119" s="6" t="s">
        <v>939</v>
      </c>
      <c r="B119" s="7" t="s">
        <v>940</v>
      </c>
      <c r="C119" s="191">
        <v>0.58904817338439497</v>
      </c>
      <c r="D119" s="191">
        <v>-0.40882978842142503</v>
      </c>
    </row>
    <row r="120" spans="1:4" ht="21.75" customHeight="1" x14ac:dyDescent="0.2">
      <c r="A120" s="6" t="s">
        <v>941</v>
      </c>
      <c r="B120" s="7" t="s">
        <v>942</v>
      </c>
      <c r="C120" s="191">
        <v>4.2283699079013211</v>
      </c>
      <c r="D120" s="191">
        <v>18.19102610888983</v>
      </c>
    </row>
    <row r="121" spans="1:4" ht="21.75" customHeight="1" x14ac:dyDescent="0.2">
      <c r="A121" s="6" t="s">
        <v>943</v>
      </c>
      <c r="B121" s="7" t="s">
        <v>944</v>
      </c>
      <c r="C121" s="191">
        <v>1.5004539226576337</v>
      </c>
      <c r="D121" s="191">
        <v>27.259803679173665</v>
      </c>
    </row>
    <row r="122" spans="1:4" ht="21.75" customHeight="1" x14ac:dyDescent="0.2">
      <c r="A122" s="6" t="s">
        <v>945</v>
      </c>
      <c r="B122" s="7" t="s">
        <v>946</v>
      </c>
      <c r="C122" s="191">
        <v>0.74180572639271114</v>
      </c>
      <c r="D122" s="191">
        <v>18.073965160117076</v>
      </c>
    </row>
    <row r="123" spans="1:4" ht="21.75" customHeight="1" x14ac:dyDescent="0.2">
      <c r="A123" s="6" t="s">
        <v>947</v>
      </c>
      <c r="B123" s="7" t="s">
        <v>948</v>
      </c>
      <c r="C123" s="191">
        <v>0.17637958697573358</v>
      </c>
      <c r="D123" s="191">
        <v>6.8244659462339735E-2</v>
      </c>
    </row>
    <row r="124" spans="1:4" ht="21.75" customHeight="1" x14ac:dyDescent="0.2">
      <c r="A124" s="6" t="s">
        <v>949</v>
      </c>
      <c r="B124" s="7" t="s">
        <v>950</v>
      </c>
      <c r="C124" s="191">
        <v>0.18215170122569116</v>
      </c>
      <c r="D124" s="191">
        <v>10.015241170894626</v>
      </c>
    </row>
    <row r="125" spans="1:4" ht="21.75" customHeight="1" x14ac:dyDescent="0.2">
      <c r="A125" s="6" t="s">
        <v>951</v>
      </c>
      <c r="B125" s="7" t="s">
        <v>952</v>
      </c>
      <c r="C125" s="191">
        <v>0</v>
      </c>
      <c r="D125" s="191">
        <v>0.61717276172292845</v>
      </c>
    </row>
    <row r="126" spans="1:4" ht="21.75" customHeight="1" x14ac:dyDescent="0.2">
      <c r="A126" s="6" t="s">
        <v>953</v>
      </c>
      <c r="B126" s="7" t="s">
        <v>952</v>
      </c>
      <c r="C126" s="191">
        <v>0</v>
      </c>
      <c r="D126" s="191">
        <v>0.61696453324243927</v>
      </c>
    </row>
    <row r="127" spans="1:4" ht="21.75" customHeight="1" x14ac:dyDescent="0.2">
      <c r="A127" s="6" t="s">
        <v>954</v>
      </c>
      <c r="B127" s="7" t="s">
        <v>955</v>
      </c>
      <c r="C127" s="191">
        <v>-0.54805216786742728</v>
      </c>
      <c r="D127" s="191">
        <v>28.221054432909551</v>
      </c>
    </row>
    <row r="128" spans="1:4" ht="21.75" customHeight="1" x14ac:dyDescent="0.2">
      <c r="A128" s="6" t="s">
        <v>956</v>
      </c>
      <c r="B128" s="7" t="s">
        <v>957</v>
      </c>
      <c r="C128" s="191">
        <v>0.33045899751035274</v>
      </c>
      <c r="D128" s="191">
        <v>-0.52685968838640174</v>
      </c>
    </row>
    <row r="129" spans="1:4" ht="21.75" customHeight="1" x14ac:dyDescent="0.2">
      <c r="A129" s="6" t="s">
        <v>958</v>
      </c>
      <c r="B129" s="7" t="s">
        <v>959</v>
      </c>
      <c r="C129" s="191">
        <v>-1.3903255854306653E-3</v>
      </c>
      <c r="D129" s="191">
        <v>0.98008029663671692</v>
      </c>
    </row>
    <row r="130" spans="1:4" ht="21.75" customHeight="1" x14ac:dyDescent="0.2">
      <c r="A130" s="6" t="s">
        <v>960</v>
      </c>
      <c r="B130" s="7" t="s">
        <v>961</v>
      </c>
      <c r="C130" s="191">
        <v>0.92589854938675686</v>
      </c>
      <c r="D130" s="191">
        <v>1.9848977729379023</v>
      </c>
    </row>
    <row r="131" spans="1:4" ht="21.75" customHeight="1" x14ac:dyDescent="0.2">
      <c r="A131" s="6" t="s">
        <v>962</v>
      </c>
      <c r="B131" s="7" t="s">
        <v>963</v>
      </c>
      <c r="C131" s="191">
        <v>5.0287086182062799</v>
      </c>
      <c r="D131" s="191">
        <v>1.2110281330155561</v>
      </c>
    </row>
    <row r="132" spans="1:4" ht="21.75" customHeight="1" x14ac:dyDescent="0.2">
      <c r="A132" s="6" t="s">
        <v>964</v>
      </c>
      <c r="B132" s="7" t="s">
        <v>965</v>
      </c>
      <c r="C132" s="191">
        <v>0.30387305199806658</v>
      </c>
      <c r="D132" s="191">
        <v>6.4395421330711882</v>
      </c>
    </row>
    <row r="133" spans="1:4" ht="21.75" customHeight="1" x14ac:dyDescent="0.2">
      <c r="A133" s="6" t="s">
        <v>966</v>
      </c>
      <c r="B133" s="7" t="s">
        <v>967</v>
      </c>
      <c r="C133" s="191">
        <v>0.85219890815636923</v>
      </c>
      <c r="D133" s="191">
        <v>2.1390585774755819</v>
      </c>
    </row>
    <row r="134" spans="1:4" ht="21.75" customHeight="1" x14ac:dyDescent="0.2">
      <c r="A134" s="6" t="s">
        <v>968</v>
      </c>
      <c r="B134" s="7" t="s">
        <v>969</v>
      </c>
      <c r="C134" s="191">
        <v>5.981567525144468E-3</v>
      </c>
      <c r="D134" s="191">
        <v>21.665788056134851</v>
      </c>
    </row>
    <row r="135" spans="1:4" ht="21.75" customHeight="1" x14ac:dyDescent="0.2">
      <c r="A135" s="6" t="s">
        <v>970</v>
      </c>
      <c r="B135" s="7" t="s">
        <v>971</v>
      </c>
      <c r="C135" s="191">
        <v>6.4662596162232719E-4</v>
      </c>
      <c r="D135" s="191">
        <v>5.6840799020773209</v>
      </c>
    </row>
    <row r="136" spans="1:4" ht="21.75" customHeight="1" x14ac:dyDescent="0.2">
      <c r="A136" s="6" t="s">
        <v>972</v>
      </c>
      <c r="B136" s="7" t="s">
        <v>973</v>
      </c>
      <c r="C136" s="191">
        <v>0.35850143050520678</v>
      </c>
      <c r="D136" s="191">
        <v>6.8908407415562642</v>
      </c>
    </row>
    <row r="137" spans="1:4" ht="21.75" customHeight="1" x14ac:dyDescent="0.2">
      <c r="A137" s="6" t="s">
        <v>974</v>
      </c>
      <c r="B137" s="7" t="s">
        <v>975</v>
      </c>
      <c r="C137" s="191">
        <v>8.7719643266882557</v>
      </c>
      <c r="D137" s="191">
        <v>-11.793373146306616</v>
      </c>
    </row>
    <row r="138" spans="1:4" ht="21.75" customHeight="1" x14ac:dyDescent="0.2">
      <c r="A138" s="6" t="s">
        <v>976</v>
      </c>
      <c r="B138" s="7" t="s">
        <v>977</v>
      </c>
      <c r="C138" s="191">
        <v>2.8003336081898182</v>
      </c>
      <c r="D138" s="191">
        <v>18.319894304136824</v>
      </c>
    </row>
    <row r="139" spans="1:4" ht="21.75" customHeight="1" x14ac:dyDescent="0.2">
      <c r="A139" s="6" t="s">
        <v>978</v>
      </c>
      <c r="B139" s="7" t="s">
        <v>979</v>
      </c>
      <c r="C139" s="191">
        <v>0.31385793908892745</v>
      </c>
      <c r="D139" s="191">
        <v>3.2063137527218757</v>
      </c>
    </row>
    <row r="140" spans="1:4" ht="21.75" customHeight="1" x14ac:dyDescent="0.2">
      <c r="A140" s="6" t="s">
        <v>980</v>
      </c>
      <c r="B140" s="7" t="s">
        <v>981</v>
      </c>
      <c r="C140" s="191">
        <v>-8.7967579324388593E-3</v>
      </c>
      <c r="D140" s="191">
        <v>7.2209153993995452</v>
      </c>
    </row>
    <row r="141" spans="1:4" ht="21.75" customHeight="1" x14ac:dyDescent="0.2">
      <c r="A141" s="6" t="s">
        <v>982</v>
      </c>
      <c r="B141" s="7" t="s">
        <v>983</v>
      </c>
      <c r="C141" s="191">
        <v>0.25507503898226325</v>
      </c>
      <c r="D141" s="191">
        <v>1.0481612991414233</v>
      </c>
    </row>
    <row r="142" spans="1:4" ht="21.75" customHeight="1" x14ac:dyDescent="0.2">
      <c r="A142" s="6" t="s">
        <v>984</v>
      </c>
      <c r="B142" s="7" t="s">
        <v>985</v>
      </c>
      <c r="C142" s="191">
        <v>-0.2403964173399076</v>
      </c>
      <c r="D142" s="191">
        <v>1.5112188370594701</v>
      </c>
    </row>
    <row r="143" spans="1:4" ht="21.75" customHeight="1" x14ac:dyDescent="0.2">
      <c r="A143" s="6" t="s">
        <v>986</v>
      </c>
      <c r="B143" s="7" t="s">
        <v>987</v>
      </c>
      <c r="C143" s="191">
        <v>0.11263864319103077</v>
      </c>
      <c r="D143" s="191">
        <v>3.4984213707434222</v>
      </c>
    </row>
    <row r="144" spans="1:4" ht="21.75" customHeight="1" x14ac:dyDescent="0.2">
      <c r="A144" s="6" t="s">
        <v>988</v>
      </c>
      <c r="B144" s="7" t="s">
        <v>989</v>
      </c>
      <c r="C144" s="191">
        <v>0.27227999111231366</v>
      </c>
      <c r="D144" s="191">
        <v>9.3983518272819886</v>
      </c>
    </row>
    <row r="145" spans="1:4" ht="21.75" customHeight="1" x14ac:dyDescent="0.2">
      <c r="A145" s="6" t="s">
        <v>990</v>
      </c>
      <c r="B145" s="7" t="s">
        <v>991</v>
      </c>
      <c r="C145" s="191">
        <v>3.4463495602176791E-2</v>
      </c>
      <c r="D145" s="191">
        <v>0.30337607349604967</v>
      </c>
    </row>
    <row r="146" spans="1:4" ht="21.75" customHeight="1" x14ac:dyDescent="0.2">
      <c r="A146" s="6" t="s">
        <v>992</v>
      </c>
      <c r="B146" s="7" t="s">
        <v>993</v>
      </c>
      <c r="C146" s="191">
        <v>6.6508084833689016E-2</v>
      </c>
      <c r="D146" s="191">
        <v>1.9919453556627318</v>
      </c>
    </row>
    <row r="147" spans="1:4" ht="21.75" customHeight="1" x14ac:dyDescent="0.2">
      <c r="A147" s="6" t="s">
        <v>994</v>
      </c>
      <c r="B147" s="7" t="s">
        <v>995</v>
      </c>
      <c r="C147" s="191">
        <v>2.5657457087212165</v>
      </c>
      <c r="D147" s="191">
        <v>27.029976767859139</v>
      </c>
    </row>
    <row r="148" spans="1:4" ht="21.75" customHeight="1" x14ac:dyDescent="0.2">
      <c r="A148" s="6" t="s">
        <v>996</v>
      </c>
      <c r="B148" s="7" t="s">
        <v>997</v>
      </c>
      <c r="C148" s="191">
        <v>0.39915359940723483</v>
      </c>
      <c r="D148" s="191">
        <v>1.095600716012034</v>
      </c>
    </row>
    <row r="149" spans="1:4" ht="21.75" customHeight="1" x14ac:dyDescent="0.2">
      <c r="A149" s="6" t="s">
        <v>998</v>
      </c>
      <c r="B149" s="7" t="s">
        <v>999</v>
      </c>
      <c r="C149" s="191">
        <v>1.6409579980226496</v>
      </c>
      <c r="D149" s="191">
        <v>-0.11319204723493345</v>
      </c>
    </row>
    <row r="150" spans="1:4" ht="21.75" customHeight="1" x14ac:dyDescent="0.2">
      <c r="A150" s="6" t="s">
        <v>1000</v>
      </c>
      <c r="B150" s="7" t="s">
        <v>1001</v>
      </c>
      <c r="C150" s="191">
        <v>0.75283449664351032</v>
      </c>
      <c r="D150" s="191">
        <v>-2.5604657630350154</v>
      </c>
    </row>
    <row r="151" spans="1:4" ht="21.75" customHeight="1" x14ac:dyDescent="0.2">
      <c r="A151" s="6" t="s">
        <v>1002</v>
      </c>
      <c r="B151" s="7" t="s">
        <v>1003</v>
      </c>
      <c r="C151" s="191">
        <v>3.7983428580054143E-2</v>
      </c>
      <c r="D151" s="191">
        <v>-1.9503098397577463</v>
      </c>
    </row>
    <row r="152" spans="1:4" ht="21.75" customHeight="1" x14ac:dyDescent="0.2">
      <c r="A152" s="6" t="s">
        <v>1004</v>
      </c>
      <c r="B152" s="7" t="s">
        <v>1005</v>
      </c>
      <c r="C152" s="191">
        <v>2.3335355887663556E-2</v>
      </c>
      <c r="D152" s="191">
        <v>-1.9478992621046634</v>
      </c>
    </row>
    <row r="153" spans="1:4" ht="21.75" customHeight="1" x14ac:dyDescent="0.2">
      <c r="A153" s="6" t="s">
        <v>1006</v>
      </c>
      <c r="B153" s="7" t="s">
        <v>1007</v>
      </c>
      <c r="C153" s="191">
        <v>0.46163049361786418</v>
      </c>
      <c r="D153" s="191">
        <v>6.827769259768659</v>
      </c>
    </row>
    <row r="154" spans="1:4" ht="21.75" customHeight="1" x14ac:dyDescent="0.2">
      <c r="A154" s="6" t="s">
        <v>1008</v>
      </c>
      <c r="B154" s="7" t="s">
        <v>1009</v>
      </c>
      <c r="C154" s="191">
        <v>4.2009358785460318</v>
      </c>
      <c r="D154" s="191">
        <v>3.69682260267325</v>
      </c>
    </row>
    <row r="155" spans="1:4" ht="21.75" customHeight="1" x14ac:dyDescent="0.2">
      <c r="A155" s="6" t="s">
        <v>1010</v>
      </c>
      <c r="B155" s="7" t="s">
        <v>1011</v>
      </c>
      <c r="C155" s="191">
        <v>0.11027480138459532</v>
      </c>
      <c r="D155" s="191">
        <v>0.63604473740700551</v>
      </c>
    </row>
    <row r="156" spans="1:4" ht="21.75" customHeight="1" x14ac:dyDescent="0.2">
      <c r="A156" s="6" t="s">
        <v>1012</v>
      </c>
      <c r="B156" s="7" t="s">
        <v>1013</v>
      </c>
      <c r="C156" s="191">
        <v>-1.895185139076762E-3</v>
      </c>
      <c r="D156" s="191">
        <v>9.0392976640994096</v>
      </c>
    </row>
    <row r="157" spans="1:4" ht="21.75" customHeight="1" x14ac:dyDescent="0.2">
      <c r="A157" s="6" t="s">
        <v>1014</v>
      </c>
      <c r="B157" s="7" t="s">
        <v>1015</v>
      </c>
      <c r="C157" s="191">
        <v>1.8612912513811226</v>
      </c>
      <c r="D157" s="191">
        <v>2.8170882406665014</v>
      </c>
    </row>
    <row r="158" spans="1:4" ht="21.75" customHeight="1" x14ac:dyDescent="0.2">
      <c r="A158" s="6" t="s">
        <v>1016</v>
      </c>
      <c r="B158" s="7" t="s">
        <v>1017</v>
      </c>
      <c r="C158" s="191">
        <v>2.3819541832008588</v>
      </c>
      <c r="D158" s="191">
        <v>2.6974826364256073</v>
      </c>
    </row>
    <row r="159" spans="1:4" ht="21.75" customHeight="1" x14ac:dyDescent="0.2">
      <c r="A159" s="6" t="s">
        <v>1018</v>
      </c>
      <c r="B159" s="7" t="s">
        <v>1019</v>
      </c>
      <c r="C159" s="191">
        <v>1.3846191111410198</v>
      </c>
      <c r="D159" s="191">
        <v>13.178491245936263</v>
      </c>
    </row>
    <row r="160" spans="1:4" ht="21.75" customHeight="1" x14ac:dyDescent="0.2">
      <c r="A160" s="6" t="s">
        <v>1020</v>
      </c>
      <c r="B160" s="7" t="s">
        <v>1021</v>
      </c>
      <c r="C160" s="191">
        <v>4.0253768286181666</v>
      </c>
      <c r="D160" s="191">
        <v>22.546590193049887</v>
      </c>
    </row>
    <row r="161" spans="1:4" ht="21.75" customHeight="1" x14ac:dyDescent="0.2">
      <c r="A161" s="6" t="s">
        <v>1022</v>
      </c>
      <c r="B161" s="7" t="s">
        <v>1023</v>
      </c>
      <c r="C161" s="191">
        <v>2.8509845272794392</v>
      </c>
      <c r="D161" s="191">
        <v>5.5216483473878064</v>
      </c>
    </row>
    <row r="162" spans="1:4" ht="21.75" customHeight="1" x14ac:dyDescent="0.2">
      <c r="A162" s="6" t="s">
        <v>1024</v>
      </c>
      <c r="B162" s="7" t="s">
        <v>1025</v>
      </c>
      <c r="C162" s="191">
        <v>1.7186999802627001</v>
      </c>
      <c r="D162" s="191">
        <v>4.3623519177762766</v>
      </c>
    </row>
    <row r="163" spans="1:4" ht="21.75" customHeight="1" x14ac:dyDescent="0.2">
      <c r="A163" s="6" t="s">
        <v>1026</v>
      </c>
      <c r="B163" s="7" t="s">
        <v>1027</v>
      </c>
      <c r="C163" s="191">
        <v>1.6417569419564306</v>
      </c>
      <c r="D163" s="191">
        <v>5.021281033177635</v>
      </c>
    </row>
    <row r="164" spans="1:4" ht="21.75" customHeight="1" x14ac:dyDescent="0.2">
      <c r="A164" s="6" t="s">
        <v>1028</v>
      </c>
      <c r="B164" s="7" t="s">
        <v>1029</v>
      </c>
      <c r="C164" s="191">
        <v>0.11315704736115167</v>
      </c>
      <c r="D164" s="191">
        <v>3.7775386472996915</v>
      </c>
    </row>
    <row r="165" spans="1:4" ht="21.75" customHeight="1" x14ac:dyDescent="0.2">
      <c r="A165" s="6" t="s">
        <v>1030</v>
      </c>
      <c r="B165" s="7" t="s">
        <v>1029</v>
      </c>
      <c r="C165" s="191">
        <v>0.23451617329684982</v>
      </c>
      <c r="D165" s="191">
        <v>3.7754113643367639</v>
      </c>
    </row>
    <row r="166" spans="1:4" ht="21.75" customHeight="1" x14ac:dyDescent="0.2">
      <c r="A166" s="6" t="s">
        <v>1031</v>
      </c>
      <c r="B166" s="7" t="s">
        <v>1032</v>
      </c>
      <c r="C166" s="191">
        <v>0.43091541403733047</v>
      </c>
      <c r="D166" s="191">
        <v>2.7494539069436041</v>
      </c>
    </row>
    <row r="167" spans="1:4" ht="21.75" customHeight="1" x14ac:dyDescent="0.2">
      <c r="A167" s="6" t="s">
        <v>1033</v>
      </c>
      <c r="B167" s="7" t="s">
        <v>1034</v>
      </c>
      <c r="C167" s="191">
        <v>1.7720543686135644</v>
      </c>
      <c r="D167" s="191">
        <v>11.155821765968852</v>
      </c>
    </row>
    <row r="168" spans="1:4" ht="21.75" customHeight="1" x14ac:dyDescent="0.2">
      <c r="A168" s="6" t="s">
        <v>1035</v>
      </c>
      <c r="B168" s="7" t="s">
        <v>1036</v>
      </c>
      <c r="C168" s="191">
        <v>-0.1782190006211028</v>
      </c>
      <c r="D168" s="191">
        <v>2.6945571613640036</v>
      </c>
    </row>
    <row r="169" spans="1:4" ht="21.75" customHeight="1" x14ac:dyDescent="0.2">
      <c r="A169" s="6" t="s">
        <v>1037</v>
      </c>
      <c r="B169" s="7" t="s">
        <v>1038</v>
      </c>
      <c r="C169" s="191">
        <v>4.8216905454056675</v>
      </c>
      <c r="D169" s="191">
        <v>26.118376992011907</v>
      </c>
    </row>
    <row r="170" spans="1:4" ht="21.75" customHeight="1" x14ac:dyDescent="0.2">
      <c r="A170" s="6" t="s">
        <v>1039</v>
      </c>
      <c r="B170" s="7" t="s">
        <v>1038</v>
      </c>
      <c r="C170" s="191">
        <v>1.2398165693055221</v>
      </c>
      <c r="D170" s="191">
        <v>12.505933401915826</v>
      </c>
    </row>
    <row r="171" spans="1:4" ht="21.75" customHeight="1" x14ac:dyDescent="0.2">
      <c r="A171" s="6" t="s">
        <v>1040</v>
      </c>
      <c r="B171" s="7" t="s">
        <v>1041</v>
      </c>
      <c r="C171" s="191">
        <v>0.18306804496347748</v>
      </c>
      <c r="D171" s="191">
        <v>7.3737756630364863</v>
      </c>
    </row>
    <row r="172" spans="1:4" ht="21.75" customHeight="1" x14ac:dyDescent="0.2">
      <c r="A172" s="6" t="s">
        <v>1042</v>
      </c>
      <c r="B172" s="7" t="s">
        <v>1043</v>
      </c>
      <c r="C172" s="191">
        <v>0</v>
      </c>
      <c r="D172" s="191">
        <v>1.6513994341515925</v>
      </c>
    </row>
    <row r="173" spans="1:4" ht="21.75" customHeight="1" x14ac:dyDescent="0.2">
      <c r="A173" s="6" t="s">
        <v>1044</v>
      </c>
      <c r="B173" s="7" t="s">
        <v>1043</v>
      </c>
      <c r="C173" s="191">
        <v>0</v>
      </c>
      <c r="D173" s="191">
        <v>1.1158584681305401</v>
      </c>
    </row>
    <row r="174" spans="1:4" ht="21.75" customHeight="1" x14ac:dyDescent="0.2">
      <c r="A174" s="6" t="s">
        <v>1045</v>
      </c>
      <c r="B174" s="7" t="s">
        <v>1046</v>
      </c>
      <c r="C174" s="191">
        <v>0.20124698407258565</v>
      </c>
      <c r="D174" s="191">
        <v>7.9386565707615908</v>
      </c>
    </row>
    <row r="175" spans="1:4" ht="21.75" customHeight="1" x14ac:dyDescent="0.2">
      <c r="A175" s="6" t="s">
        <v>1047</v>
      </c>
      <c r="B175" s="7" t="s">
        <v>1048</v>
      </c>
      <c r="C175" s="191">
        <v>5.1026075740490162</v>
      </c>
      <c r="D175" s="191">
        <v>-0.68399758849619607</v>
      </c>
    </row>
    <row r="176" spans="1:4" ht="21.75" customHeight="1" x14ac:dyDescent="0.2">
      <c r="A176" s="6" t="s">
        <v>1049</v>
      </c>
      <c r="B176" s="7" t="s">
        <v>1050</v>
      </c>
      <c r="C176" s="191">
        <v>3.2629815946969649</v>
      </c>
      <c r="D176" s="191">
        <v>1.1972759235536901</v>
      </c>
    </row>
    <row r="177" spans="1:4" ht="21.75" customHeight="1" x14ac:dyDescent="0.2">
      <c r="A177" s="6" t="s">
        <v>1051</v>
      </c>
      <c r="B177" s="7" t="s">
        <v>1052</v>
      </c>
      <c r="C177" s="191">
        <v>5.8535677379359976</v>
      </c>
      <c r="D177" s="191">
        <v>0.31522583169639307</v>
      </c>
    </row>
    <row r="178" spans="1:4" ht="21.75" customHeight="1" x14ac:dyDescent="0.2">
      <c r="A178" s="6" t="s">
        <v>1053</v>
      </c>
      <c r="B178" s="7" t="s">
        <v>1054</v>
      </c>
      <c r="C178" s="191">
        <v>3.0801492656220835</v>
      </c>
      <c r="D178" s="191">
        <v>-0.447914612621928</v>
      </c>
    </row>
    <row r="179" spans="1:4" ht="21.75" customHeight="1" x14ac:dyDescent="0.2">
      <c r="A179" s="6" t="s">
        <v>1055</v>
      </c>
      <c r="B179" s="7" t="s">
        <v>1056</v>
      </c>
      <c r="C179" s="191">
        <v>5.5620101408111307</v>
      </c>
      <c r="D179" s="191">
        <v>0.37753754058613831</v>
      </c>
    </row>
    <row r="180" spans="1:4" ht="21.75" customHeight="1" x14ac:dyDescent="0.2">
      <c r="A180" s="6" t="s">
        <v>1057</v>
      </c>
      <c r="B180" s="7" t="s">
        <v>1058</v>
      </c>
      <c r="C180" s="191">
        <v>11.374719786688933</v>
      </c>
      <c r="D180" s="191">
        <v>4.3429799780299003</v>
      </c>
    </row>
    <row r="181" spans="1:4" ht="21.75" customHeight="1" x14ac:dyDescent="0.2">
      <c r="A181" s="6" t="s">
        <v>1059</v>
      </c>
      <c r="B181" s="7" t="s">
        <v>1060</v>
      </c>
      <c r="C181" s="191">
        <v>0</v>
      </c>
      <c r="D181" s="191">
        <v>3.3718004873767864</v>
      </c>
    </row>
    <row r="182" spans="1:4" ht="21.75" customHeight="1" x14ac:dyDescent="0.2">
      <c r="A182" s="6" t="s">
        <v>1061</v>
      </c>
      <c r="B182" s="7" t="s">
        <v>1060</v>
      </c>
      <c r="C182" s="191">
        <v>0</v>
      </c>
      <c r="D182" s="191">
        <v>3.3790633105213983</v>
      </c>
    </row>
    <row r="183" spans="1:4" ht="21.75" customHeight="1" x14ac:dyDescent="0.2">
      <c r="A183" s="6" t="s">
        <v>1062</v>
      </c>
      <c r="B183" s="7" t="s">
        <v>1063</v>
      </c>
      <c r="C183" s="191">
        <v>0.36787073479218513</v>
      </c>
      <c r="D183" s="191">
        <v>7.0061683535378059</v>
      </c>
    </row>
    <row r="184" spans="1:4" ht="21.75" customHeight="1" x14ac:dyDescent="0.2">
      <c r="A184" s="6" t="s">
        <v>1064</v>
      </c>
      <c r="B184" s="7" t="s">
        <v>1065</v>
      </c>
      <c r="C184" s="191">
        <v>0</v>
      </c>
      <c r="D184" s="191">
        <v>5.2778083089351509E-2</v>
      </c>
    </row>
    <row r="185" spans="1:4" ht="21.75" customHeight="1" x14ac:dyDescent="0.2">
      <c r="A185" s="6" t="s">
        <v>1066</v>
      </c>
      <c r="B185" s="7" t="s">
        <v>1065</v>
      </c>
      <c r="C185" s="191">
        <v>0</v>
      </c>
      <c r="D185" s="191">
        <v>0.13067353524262912</v>
      </c>
    </row>
    <row r="186" spans="1:4" ht="21.75" customHeight="1" x14ac:dyDescent="0.2">
      <c r="A186" s="6" t="s">
        <v>1067</v>
      </c>
      <c r="B186" s="7" t="s">
        <v>1065</v>
      </c>
      <c r="C186" s="191">
        <v>0</v>
      </c>
      <c r="D186" s="191">
        <v>0.15135234576697068</v>
      </c>
    </row>
    <row r="187" spans="1:4" ht="21.75" customHeight="1" x14ac:dyDescent="0.2">
      <c r="A187" s="6" t="s">
        <v>1068</v>
      </c>
      <c r="B187" s="7" t="s">
        <v>1069</v>
      </c>
      <c r="C187" s="191">
        <v>0</v>
      </c>
      <c r="D187" s="191">
        <v>4.5503091692274868E-3</v>
      </c>
    </row>
    <row r="188" spans="1:4" ht="21.75" customHeight="1" x14ac:dyDescent="0.2">
      <c r="A188" s="6" t="s">
        <v>1070</v>
      </c>
      <c r="B188" s="7" t="s">
        <v>1071</v>
      </c>
      <c r="C188" s="191">
        <v>0</v>
      </c>
      <c r="D188" s="191">
        <v>-9.5464045679589382E-2</v>
      </c>
    </row>
    <row r="189" spans="1:4" ht="21.75" customHeight="1" x14ac:dyDescent="0.2">
      <c r="A189" s="6" t="s">
        <v>1072</v>
      </c>
      <c r="B189" s="7" t="s">
        <v>1071</v>
      </c>
      <c r="C189" s="191">
        <v>0</v>
      </c>
      <c r="D189" s="191">
        <v>-5.1201054635192755E-2</v>
      </c>
    </row>
    <row r="190" spans="1:4" ht="21.75" customHeight="1" x14ac:dyDescent="0.2">
      <c r="A190" s="6" t="s">
        <v>1073</v>
      </c>
      <c r="B190" s="7" t="s">
        <v>1074</v>
      </c>
      <c r="C190" s="191">
        <v>16.492777726454708</v>
      </c>
      <c r="D190" s="191">
        <v>-12.016807410397224</v>
      </c>
    </row>
    <row r="191" spans="1:4" ht="21.75" customHeight="1" x14ac:dyDescent="0.2">
      <c r="A191" s="6" t="s">
        <v>1075</v>
      </c>
      <c r="B191" s="7" t="s">
        <v>1076</v>
      </c>
      <c r="C191" s="191">
        <v>0</v>
      </c>
      <c r="D191" s="191">
        <v>-0.32197015379564342</v>
      </c>
    </row>
    <row r="192" spans="1:4" ht="21.75" customHeight="1" x14ac:dyDescent="0.2">
      <c r="A192" s="6" t="s">
        <v>1077</v>
      </c>
      <c r="B192" s="7" t="s">
        <v>1078</v>
      </c>
      <c r="C192" s="191">
        <v>0</v>
      </c>
      <c r="D192" s="191">
        <v>-0.12134079779557118</v>
      </c>
    </row>
    <row r="193" spans="1:4" ht="21.75" customHeight="1" x14ac:dyDescent="0.2">
      <c r="A193" s="6" t="s">
        <v>1079</v>
      </c>
      <c r="B193" s="7" t="s">
        <v>1078</v>
      </c>
      <c r="C193" s="191">
        <v>0</v>
      </c>
      <c r="D193" s="191">
        <v>-0.12152602735123395</v>
      </c>
    </row>
    <row r="194" spans="1:4" ht="21.75" customHeight="1" x14ac:dyDescent="0.2">
      <c r="A194" s="6" t="s">
        <v>1080</v>
      </c>
      <c r="B194" s="7" t="s">
        <v>1081</v>
      </c>
      <c r="C194" s="191">
        <v>-0.30973255054132842</v>
      </c>
      <c r="D194" s="191">
        <v>0.12258061505811473</v>
      </c>
    </row>
    <row r="195" spans="1:4" ht="21.75" customHeight="1" x14ac:dyDescent="0.2">
      <c r="A195" s="6" t="s">
        <v>1082</v>
      </c>
      <c r="B195" s="7" t="s">
        <v>1083</v>
      </c>
      <c r="C195" s="191">
        <v>0.20733537004520619</v>
      </c>
      <c r="D195" s="191">
        <v>4.3436844785613076</v>
      </c>
    </row>
    <row r="196" spans="1:4" ht="21.75" customHeight="1" x14ac:dyDescent="0.2">
      <c r="A196" s="6" t="s">
        <v>1084</v>
      </c>
      <c r="B196" s="7" t="s">
        <v>1085</v>
      </c>
      <c r="C196" s="191">
        <v>0</v>
      </c>
      <c r="D196" s="191">
        <v>1.110559126202018</v>
      </c>
    </row>
    <row r="197" spans="1:4" ht="21.75" customHeight="1" x14ac:dyDescent="0.2">
      <c r="A197" s="6" t="s">
        <v>1086</v>
      </c>
      <c r="B197" s="7" t="s">
        <v>1087</v>
      </c>
      <c r="C197" s="191">
        <v>-1.1347429938419298</v>
      </c>
      <c r="D197" s="191">
        <v>4.2939237820266634</v>
      </c>
    </row>
    <row r="198" spans="1:4" ht="21.75" customHeight="1" x14ac:dyDescent="0.2">
      <c r="A198" s="6" t="s">
        <v>1088</v>
      </c>
      <c r="B198" s="7" t="s">
        <v>1089</v>
      </c>
      <c r="C198" s="191">
        <v>13.908800107399397</v>
      </c>
      <c r="D198" s="191">
        <v>-2.1084600786054284</v>
      </c>
    </row>
    <row r="199" spans="1:4" ht="21.75" customHeight="1" x14ac:dyDescent="0.2">
      <c r="A199" s="6" t="s">
        <v>1090</v>
      </c>
      <c r="B199" s="7" t="s">
        <v>1091</v>
      </c>
      <c r="C199" s="191">
        <v>0.64041795811737257</v>
      </c>
      <c r="D199" s="191">
        <v>8.947896461575608</v>
      </c>
    </row>
    <row r="200" spans="1:4" ht="21.75" customHeight="1" x14ac:dyDescent="0.2">
      <c r="A200" s="6" t="s">
        <v>1092</v>
      </c>
      <c r="B200" s="7" t="s">
        <v>1093</v>
      </c>
      <c r="C200" s="191">
        <v>2.7932800708651957</v>
      </c>
      <c r="D200" s="191">
        <v>8.6148916341101902</v>
      </c>
    </row>
    <row r="201" spans="1:4" ht="21.75" customHeight="1" x14ac:dyDescent="0.2">
      <c r="A201" s="6" t="s">
        <v>1094</v>
      </c>
      <c r="B201" s="7" t="s">
        <v>1095</v>
      </c>
      <c r="C201" s="191">
        <v>21.877080816962749</v>
      </c>
      <c r="D201" s="191">
        <v>-0.15784775574155363</v>
      </c>
    </row>
    <row r="202" spans="1:4" ht="21.75" customHeight="1" x14ac:dyDescent="0.2">
      <c r="A202" s="6" t="s">
        <v>1096</v>
      </c>
      <c r="B202" s="7" t="s">
        <v>1097</v>
      </c>
      <c r="C202" s="191">
        <v>0.72371755188604425</v>
      </c>
      <c r="D202" s="191">
        <v>-0.20374542698616338</v>
      </c>
    </row>
    <row r="203" spans="1:4" ht="21.75" customHeight="1" x14ac:dyDescent="0.2">
      <c r="A203" s="6" t="s">
        <v>1098</v>
      </c>
      <c r="B203" s="7" t="s">
        <v>1099</v>
      </c>
      <c r="C203" s="191">
        <v>0.68126032158335337</v>
      </c>
      <c r="D203" s="191">
        <v>0.77395249588043147</v>
      </c>
    </row>
    <row r="204" spans="1:4" ht="21.75" customHeight="1" x14ac:dyDescent="0.2">
      <c r="A204" s="6" t="s">
        <v>1100</v>
      </c>
      <c r="B204" s="7" t="s">
        <v>1101</v>
      </c>
      <c r="C204" s="191">
        <v>1.2786607928457192</v>
      </c>
      <c r="D204" s="191">
        <v>1.2219092293818017</v>
      </c>
    </row>
    <row r="205" spans="1:4" ht="21.75" customHeight="1" x14ac:dyDescent="0.2">
      <c r="A205" s="6" t="s">
        <v>1102</v>
      </c>
      <c r="B205" s="7" t="s">
        <v>1103</v>
      </c>
      <c r="C205" s="191">
        <v>2.4548579192020608</v>
      </c>
      <c r="D205" s="191">
        <v>2.5614498521063092</v>
      </c>
    </row>
    <row r="206" spans="1:4" ht="21.75" customHeight="1" x14ac:dyDescent="0.2">
      <c r="A206" s="6" t="s">
        <v>1104</v>
      </c>
      <c r="B206" s="7" t="s">
        <v>1105</v>
      </c>
      <c r="C206" s="191">
        <v>1.6966946907659635</v>
      </c>
      <c r="D206" s="191">
        <v>2.9600576277304</v>
      </c>
    </row>
    <row r="207" spans="1:4" ht="21.75" customHeight="1" x14ac:dyDescent="0.2">
      <c r="A207" s="6" t="s">
        <v>1106</v>
      </c>
      <c r="B207" s="7" t="s">
        <v>1107</v>
      </c>
      <c r="C207" s="191">
        <v>-0.76227234590666926</v>
      </c>
      <c r="D207" s="191">
        <v>3.0757212261327176</v>
      </c>
    </row>
    <row r="208" spans="1:4" ht="21.75" customHeight="1" x14ac:dyDescent="0.2">
      <c r="A208" s="6" t="s">
        <v>1108</v>
      </c>
      <c r="B208" s="7" t="s">
        <v>1109</v>
      </c>
      <c r="C208" s="191">
        <v>8.7232202450384992</v>
      </c>
      <c r="D208" s="191">
        <v>-4.2237846331148416</v>
      </c>
    </row>
    <row r="209" spans="1:4" ht="21.75" customHeight="1" x14ac:dyDescent="0.2">
      <c r="A209" s="6" t="s">
        <v>1110</v>
      </c>
      <c r="B209" s="7" t="s">
        <v>1111</v>
      </c>
      <c r="C209" s="191">
        <v>2.7352715857634093</v>
      </c>
      <c r="D209" s="191">
        <v>-0.98528433916347491</v>
      </c>
    </row>
    <row r="210" spans="1:4" ht="21.75" customHeight="1" x14ac:dyDescent="0.2">
      <c r="A210" s="6" t="s">
        <v>1112</v>
      </c>
      <c r="B210" s="7" t="s">
        <v>1113</v>
      </c>
      <c r="C210" s="191">
        <v>9.9907114534702899</v>
      </c>
      <c r="D210" s="191">
        <v>1.0695307010397717</v>
      </c>
    </row>
    <row r="211" spans="1:4" ht="21.75" customHeight="1" x14ac:dyDescent="0.2">
      <c r="A211" s="6" t="s">
        <v>1114</v>
      </c>
      <c r="B211" s="7" t="s">
        <v>1115</v>
      </c>
      <c r="C211" s="191">
        <v>10.289783833424737</v>
      </c>
      <c r="D211" s="191">
        <v>3.396349601338545</v>
      </c>
    </row>
    <row r="212" spans="1:4" ht="21.75" customHeight="1" x14ac:dyDescent="0.2">
      <c r="A212" s="6" t="s">
        <v>1116</v>
      </c>
      <c r="B212" s="7" t="s">
        <v>1117</v>
      </c>
      <c r="C212" s="191">
        <v>0</v>
      </c>
      <c r="D212" s="191">
        <v>0.14563286601443987</v>
      </c>
    </row>
    <row r="213" spans="1:4" ht="21.75" customHeight="1" x14ac:dyDescent="0.2">
      <c r="A213" s="6" t="s">
        <v>1118</v>
      </c>
      <c r="B213" s="7" t="s">
        <v>1117</v>
      </c>
      <c r="C213" s="191">
        <v>0</v>
      </c>
      <c r="D213" s="191">
        <v>0.1456336791164502</v>
      </c>
    </row>
    <row r="214" spans="1:4" ht="21.75" customHeight="1" x14ac:dyDescent="0.2">
      <c r="A214" s="6" t="s">
        <v>1119</v>
      </c>
      <c r="B214" s="7" t="s">
        <v>1120</v>
      </c>
      <c r="C214" s="191">
        <v>1.4242290535746032</v>
      </c>
      <c r="D214" s="191">
        <v>8.3307990643552507</v>
      </c>
    </row>
    <row r="215" spans="1:4" ht="21.75" customHeight="1" x14ac:dyDescent="0.2">
      <c r="A215" s="6" t="s">
        <v>1121</v>
      </c>
      <c r="B215" s="7" t="s">
        <v>1122</v>
      </c>
      <c r="C215" s="191">
        <v>15.209745022395332</v>
      </c>
      <c r="D215" s="191">
        <v>1.8830918920825668</v>
      </c>
    </row>
    <row r="216" spans="1:4" ht="21.75" customHeight="1" x14ac:dyDescent="0.2">
      <c r="A216" s="6" t="s">
        <v>1123</v>
      </c>
      <c r="B216" s="7" t="s">
        <v>1124</v>
      </c>
      <c r="C216" s="191">
        <v>7.4890055502766</v>
      </c>
      <c r="D216" s="191">
        <v>-0.90772762547232455</v>
      </c>
    </row>
    <row r="217" spans="1:4" ht="21.75" customHeight="1" x14ac:dyDescent="0.2">
      <c r="A217" s="6" t="s">
        <v>1125</v>
      </c>
      <c r="B217" s="7" t="s">
        <v>1126</v>
      </c>
      <c r="C217" s="191">
        <v>0</v>
      </c>
      <c r="D217" s="191">
        <v>-0.33115459369898737</v>
      </c>
    </row>
    <row r="218" spans="1:4" ht="21.75" customHeight="1" x14ac:dyDescent="0.2">
      <c r="A218" s="6" t="s">
        <v>1127</v>
      </c>
      <c r="B218" s="7" t="s">
        <v>1126</v>
      </c>
      <c r="C218" s="191">
        <v>0</v>
      </c>
      <c r="D218" s="191">
        <v>-0.33199820631391308</v>
      </c>
    </row>
    <row r="219" spans="1:4" ht="21.75" customHeight="1" x14ac:dyDescent="0.2">
      <c r="A219" s="6" t="s">
        <v>1128</v>
      </c>
      <c r="B219" s="7" t="s">
        <v>1129</v>
      </c>
      <c r="C219" s="191">
        <v>3.0327324712899284E-2</v>
      </c>
      <c r="D219" s="191">
        <v>1.5018667355931419</v>
      </c>
    </row>
    <row r="220" spans="1:4" ht="21.75" customHeight="1" x14ac:dyDescent="0.2">
      <c r="A220" s="6" t="s">
        <v>1130</v>
      </c>
      <c r="B220" s="7" t="s">
        <v>1131</v>
      </c>
      <c r="C220" s="191">
        <v>0</v>
      </c>
      <c r="D220" s="191">
        <v>1.2568782330272581</v>
      </c>
    </row>
    <row r="221" spans="1:4" ht="21.75" customHeight="1" x14ac:dyDescent="0.2">
      <c r="A221" s="6" t="s">
        <v>1132</v>
      </c>
      <c r="B221" s="7" t="s">
        <v>1133</v>
      </c>
      <c r="C221" s="191">
        <v>0</v>
      </c>
      <c r="D221" s="191">
        <v>0.83186018415164509</v>
      </c>
    </row>
    <row r="222" spans="1:4" ht="21.75" customHeight="1" x14ac:dyDescent="0.2">
      <c r="A222" s="6" t="s">
        <v>1134</v>
      </c>
      <c r="B222" s="7" t="s">
        <v>1135</v>
      </c>
      <c r="C222" s="191">
        <v>2.5590123687230606</v>
      </c>
      <c r="D222" s="191">
        <v>-0.12291075652654876</v>
      </c>
    </row>
    <row r="223" spans="1:4" ht="21.75" customHeight="1" x14ac:dyDescent="0.2">
      <c r="A223" s="6" t="s">
        <v>1136</v>
      </c>
      <c r="B223" s="7" t="s">
        <v>1137</v>
      </c>
      <c r="C223" s="191">
        <v>0</v>
      </c>
      <c r="D223" s="191">
        <v>0</v>
      </c>
    </row>
    <row r="224" spans="1:4" ht="21.75" customHeight="1" x14ac:dyDescent="0.2">
      <c r="A224" s="6" t="s">
        <v>1138</v>
      </c>
      <c r="B224" s="7" t="s">
        <v>1139</v>
      </c>
      <c r="C224" s="191">
        <v>0</v>
      </c>
      <c r="D224" s="191">
        <v>0.32304235435252726</v>
      </c>
    </row>
    <row r="225" spans="1:4" ht="21.75" customHeight="1" x14ac:dyDescent="0.2">
      <c r="A225" s="6" t="s">
        <v>1140</v>
      </c>
      <c r="B225" s="7" t="s">
        <v>1141</v>
      </c>
      <c r="C225" s="191">
        <v>-5.8187750898010364</v>
      </c>
      <c r="D225" s="191">
        <v>2.24919478917717</v>
      </c>
    </row>
    <row r="226" spans="1:4" ht="21.75" customHeight="1" x14ac:dyDescent="0.2">
      <c r="A226" s="6" t="s">
        <v>1142</v>
      </c>
      <c r="B226" s="7" t="s">
        <v>1141</v>
      </c>
      <c r="C226" s="191">
        <v>-5.818619561678597</v>
      </c>
      <c r="D226" s="191">
        <v>2.2491703337675233</v>
      </c>
    </row>
    <row r="227" spans="1:4" ht="21.75" customHeight="1" x14ac:dyDescent="0.2">
      <c r="A227" s="6" t="s">
        <v>1143</v>
      </c>
      <c r="B227" s="7" t="s">
        <v>1144</v>
      </c>
      <c r="C227" s="191">
        <v>5.6020942448771871</v>
      </c>
      <c r="D227" s="191">
        <v>-0.70931196329481827</v>
      </c>
    </row>
    <row r="228" spans="1:4" ht="21.75" customHeight="1" x14ac:dyDescent="0.2">
      <c r="A228" s="6" t="s">
        <v>1145</v>
      </c>
      <c r="B228" s="7" t="s">
        <v>1146</v>
      </c>
      <c r="C228" s="191">
        <v>4.1827446488717265E-2</v>
      </c>
      <c r="D228" s="191">
        <v>-6.7210726135857837E-2</v>
      </c>
    </row>
    <row r="229" spans="1:4" ht="21.75" customHeight="1" x14ac:dyDescent="0.2">
      <c r="A229" s="6" t="s">
        <v>1147</v>
      </c>
      <c r="B229" s="7" t="s">
        <v>1146</v>
      </c>
      <c r="C229" s="191">
        <v>4.1745982551986416E-2</v>
      </c>
      <c r="D229" s="191">
        <v>-6.5825161230078019E-2</v>
      </c>
    </row>
    <row r="230" spans="1:4" ht="21.75" customHeight="1" x14ac:dyDescent="0.2">
      <c r="A230" s="6" t="s">
        <v>1148</v>
      </c>
      <c r="B230" s="7" t="s">
        <v>1149</v>
      </c>
      <c r="C230" s="191">
        <v>22.159147044139434</v>
      </c>
      <c r="D230" s="191">
        <v>-4.8810428034149416</v>
      </c>
    </row>
    <row r="231" spans="1:4" ht="21.75" customHeight="1" x14ac:dyDescent="0.2">
      <c r="A231" s="6" t="s">
        <v>1150</v>
      </c>
      <c r="B231" s="7" t="s">
        <v>1151</v>
      </c>
      <c r="C231" s="191">
        <v>27.27300858316454</v>
      </c>
      <c r="D231" s="191">
        <v>-6.6575942591453474</v>
      </c>
    </row>
    <row r="232" spans="1:4" ht="21.75" customHeight="1" x14ac:dyDescent="0.2">
      <c r="A232" s="6" t="s">
        <v>1152</v>
      </c>
      <c r="B232" s="7" t="s">
        <v>1153</v>
      </c>
      <c r="C232" s="191">
        <v>14.232961880655225</v>
      </c>
      <c r="D232" s="191">
        <v>-2.5755343558322834</v>
      </c>
    </row>
    <row r="233" spans="1:4" ht="21.75" customHeight="1" x14ac:dyDescent="0.2">
      <c r="A233" s="6" t="s">
        <v>1154</v>
      </c>
      <c r="B233" s="7" t="s">
        <v>1155</v>
      </c>
      <c r="C233" s="191">
        <v>5.0015774862349343</v>
      </c>
      <c r="D233" s="191">
        <v>8.0977988194666874</v>
      </c>
    </row>
    <row r="234" spans="1:4" ht="21.75" customHeight="1" x14ac:dyDescent="0.2">
      <c r="A234" s="6" t="s">
        <v>1156</v>
      </c>
      <c r="B234" s="7" t="s">
        <v>1157</v>
      </c>
      <c r="C234" s="191">
        <v>3.0110272513475653</v>
      </c>
      <c r="D234" s="191">
        <v>-0.4145171904247007</v>
      </c>
    </row>
    <row r="235" spans="1:4" ht="21.75" customHeight="1" x14ac:dyDescent="0.2">
      <c r="A235" s="6" t="s">
        <v>1158</v>
      </c>
      <c r="B235" s="7" t="s">
        <v>1159</v>
      </c>
      <c r="C235" s="191">
        <v>3.698970393907866</v>
      </c>
      <c r="D235" s="191">
        <v>1.2453199324970456</v>
      </c>
    </row>
    <row r="236" spans="1:4" ht="21.75" customHeight="1" x14ac:dyDescent="0.2">
      <c r="A236" s="6" t="s">
        <v>1160</v>
      </c>
      <c r="B236" s="7" t="s">
        <v>1161</v>
      </c>
      <c r="C236" s="191">
        <v>0</v>
      </c>
      <c r="D236" s="191">
        <v>-1.2752882343144774</v>
      </c>
    </row>
    <row r="237" spans="1:4" ht="21.75" customHeight="1" x14ac:dyDescent="0.2">
      <c r="A237" s="6" t="s">
        <v>1162</v>
      </c>
      <c r="B237" s="7" t="s">
        <v>1163</v>
      </c>
      <c r="C237" s="191">
        <v>-4.2828506887563869</v>
      </c>
      <c r="D237" s="191">
        <v>1.9467401351583549</v>
      </c>
    </row>
    <row r="238" spans="1:4" ht="21.75" customHeight="1" x14ac:dyDescent="0.2">
      <c r="A238" s="6" t="s">
        <v>1164</v>
      </c>
      <c r="B238" s="7" t="s">
        <v>1165</v>
      </c>
      <c r="C238" s="191">
        <v>2.4388973116904991</v>
      </c>
      <c r="D238" s="191">
        <v>5.0620815646926056</v>
      </c>
    </row>
    <row r="239" spans="1:4" ht="21.75" customHeight="1" x14ac:dyDescent="0.2">
      <c r="A239" s="6" t="s">
        <v>1166</v>
      </c>
      <c r="B239" s="7" t="s">
        <v>1167</v>
      </c>
      <c r="C239" s="191">
        <v>1.2217135153470999</v>
      </c>
      <c r="D239" s="191">
        <v>2.1289716762525237</v>
      </c>
    </row>
    <row r="240" spans="1:4" ht="21.75" customHeight="1" x14ac:dyDescent="0.2">
      <c r="A240" s="6" t="s">
        <v>1168</v>
      </c>
      <c r="B240" s="7" t="s">
        <v>1169</v>
      </c>
      <c r="C240" s="191">
        <v>-1.2214645844774652</v>
      </c>
      <c r="D240" s="191">
        <v>26.742076793307483</v>
      </c>
    </row>
    <row r="241" spans="1:4" ht="21.75" customHeight="1" x14ac:dyDescent="0.2">
      <c r="A241" s="6" t="s">
        <v>1170</v>
      </c>
      <c r="B241" s="7" t="s">
        <v>1169</v>
      </c>
      <c r="C241" s="191">
        <v>-1.7629053403359554</v>
      </c>
      <c r="D241" s="191">
        <v>25.517730811681545</v>
      </c>
    </row>
    <row r="242" spans="1:4" ht="21.75" customHeight="1" x14ac:dyDescent="0.2">
      <c r="A242" s="6" t="s">
        <v>1171</v>
      </c>
      <c r="B242" s="7" t="s">
        <v>1172</v>
      </c>
      <c r="C242" s="191">
        <v>7.0337798708134933</v>
      </c>
      <c r="D242" s="191">
        <v>14.492923597104816</v>
      </c>
    </row>
    <row r="243" spans="1:4" ht="21.75" customHeight="1" x14ac:dyDescent="0.2">
      <c r="A243" s="6" t="s">
        <v>1173</v>
      </c>
      <c r="B243" s="7" t="s">
        <v>1174</v>
      </c>
      <c r="C243" s="191">
        <v>0</v>
      </c>
      <c r="D243" s="191">
        <v>1.8723447458517899</v>
      </c>
    </row>
    <row r="244" spans="1:4" ht="21.75" customHeight="1" x14ac:dyDescent="0.2">
      <c r="A244" s="6" t="s">
        <v>1175</v>
      </c>
      <c r="B244" s="7" t="s">
        <v>1174</v>
      </c>
      <c r="C244" s="191">
        <v>0</v>
      </c>
      <c r="D244" s="191">
        <v>2.0475161473975687</v>
      </c>
    </row>
    <row r="245" spans="1:4" ht="21.75" customHeight="1" x14ac:dyDescent="0.2">
      <c r="A245" s="6" t="s">
        <v>1176</v>
      </c>
      <c r="B245" s="7" t="s">
        <v>1177</v>
      </c>
      <c r="C245" s="191">
        <v>0</v>
      </c>
      <c r="D245" s="191">
        <v>4.271191229197699</v>
      </c>
    </row>
    <row r="246" spans="1:4" ht="21.75" customHeight="1" x14ac:dyDescent="0.2">
      <c r="A246" s="6" t="s">
        <v>1178</v>
      </c>
      <c r="B246" s="7" t="s">
        <v>1177</v>
      </c>
      <c r="C246" s="191">
        <v>0</v>
      </c>
      <c r="D246" s="191">
        <v>4.2651294527665371</v>
      </c>
    </row>
    <row r="247" spans="1:4" ht="21.75" customHeight="1" x14ac:dyDescent="0.2">
      <c r="A247" s="6" t="s">
        <v>1179</v>
      </c>
      <c r="B247" s="7" t="s">
        <v>1180</v>
      </c>
      <c r="C247" s="191">
        <v>8.4424209906489498</v>
      </c>
      <c r="D247" s="191">
        <v>8.3461017589393975</v>
      </c>
    </row>
    <row r="248" spans="1:4" ht="21.75" customHeight="1" x14ac:dyDescent="0.2">
      <c r="A248" s="6" t="s">
        <v>1181</v>
      </c>
      <c r="B248" s="7" t="s">
        <v>1182</v>
      </c>
      <c r="C248" s="191">
        <v>1.3319548670442698</v>
      </c>
      <c r="D248" s="191">
        <v>5.2421604493102372</v>
      </c>
    </row>
    <row r="249" spans="1:4" ht="21.75" customHeight="1" x14ac:dyDescent="0.2">
      <c r="A249" s="6" t="s">
        <v>1183</v>
      </c>
      <c r="B249" s="7" t="s">
        <v>1182</v>
      </c>
      <c r="C249" s="191">
        <v>1.332354213277066</v>
      </c>
      <c r="D249" s="191">
        <v>5.24307468717981</v>
      </c>
    </row>
    <row r="250" spans="1:4" ht="21.75" customHeight="1" x14ac:dyDescent="0.2">
      <c r="A250" s="6" t="s">
        <v>1184</v>
      </c>
      <c r="B250" s="7" t="s">
        <v>1185</v>
      </c>
      <c r="C250" s="191">
        <v>9.7764045908287534E-4</v>
      </c>
      <c r="D250" s="191">
        <v>6.6769689589378638</v>
      </c>
    </row>
    <row r="251" spans="1:4" ht="21.75" customHeight="1" x14ac:dyDescent="0.2">
      <c r="A251" s="6" t="s">
        <v>1186</v>
      </c>
      <c r="B251" s="7" t="s">
        <v>1187</v>
      </c>
      <c r="C251" s="191">
        <v>9.7753578608636015E-4</v>
      </c>
      <c r="D251" s="191">
        <v>6.6769087084595977</v>
      </c>
    </row>
    <row r="252" spans="1:4" ht="21.75" customHeight="1" x14ac:dyDescent="0.2">
      <c r="A252" s="6" t="s">
        <v>1188</v>
      </c>
      <c r="B252" s="7" t="s">
        <v>1189</v>
      </c>
      <c r="C252" s="191">
        <v>3.6744245004405549</v>
      </c>
      <c r="D252" s="191">
        <v>5.8102561205802097</v>
      </c>
    </row>
    <row r="253" spans="1:4" ht="21.75" customHeight="1" x14ac:dyDescent="0.2">
      <c r="A253" s="6" t="s">
        <v>1190</v>
      </c>
      <c r="B253" s="7" t="s">
        <v>1191</v>
      </c>
      <c r="C253" s="191">
        <v>2.5855338211327608</v>
      </c>
      <c r="D253" s="191">
        <v>4.2774430448209619</v>
      </c>
    </row>
    <row r="254" spans="1:4" ht="21.75" customHeight="1" x14ac:dyDescent="0.2">
      <c r="A254" s="6" t="s">
        <v>1192</v>
      </c>
      <c r="B254" s="7" t="s">
        <v>1193</v>
      </c>
      <c r="C254" s="191">
        <v>-9.9474689310570675E-3</v>
      </c>
      <c r="D254" s="191">
        <v>6.303686332524145</v>
      </c>
    </row>
    <row r="255" spans="1:4" ht="21.75" customHeight="1" x14ac:dyDescent="0.2">
      <c r="A255" s="6" t="s">
        <v>1194</v>
      </c>
      <c r="B255" s="7" t="s">
        <v>1195</v>
      </c>
      <c r="C255" s="191">
        <v>0</v>
      </c>
      <c r="D255" s="191">
        <v>-4.1692479982345848E-2</v>
      </c>
    </row>
    <row r="256" spans="1:4" ht="21.75" customHeight="1" x14ac:dyDescent="0.2">
      <c r="A256" s="6" t="s">
        <v>1196</v>
      </c>
      <c r="B256" s="7" t="s">
        <v>1195</v>
      </c>
      <c r="C256" s="191">
        <v>0</v>
      </c>
      <c r="D256" s="191">
        <v>-1.2663880524028008</v>
      </c>
    </row>
    <row r="257" spans="1:4" ht="21.75" customHeight="1" x14ac:dyDescent="0.2">
      <c r="A257" s="6" t="s">
        <v>1197</v>
      </c>
      <c r="B257" s="7" t="s">
        <v>1198</v>
      </c>
      <c r="C257" s="191">
        <v>0</v>
      </c>
      <c r="D257" s="191">
        <v>4.2516097765850089</v>
      </c>
    </row>
    <row r="258" spans="1:4" ht="21.75" customHeight="1" x14ac:dyDescent="0.2">
      <c r="A258" s="6" t="s">
        <v>1199</v>
      </c>
      <c r="B258" s="7" t="s">
        <v>1198</v>
      </c>
      <c r="C258" s="191">
        <v>0</v>
      </c>
      <c r="D258" s="191">
        <v>4.0933415768386121</v>
      </c>
    </row>
    <row r="259" spans="1:4" ht="21.75" customHeight="1" x14ac:dyDescent="0.2">
      <c r="A259" s="6" t="s">
        <v>1200</v>
      </c>
      <c r="B259" s="7" t="s">
        <v>1201</v>
      </c>
      <c r="C259" s="191">
        <v>0</v>
      </c>
      <c r="D259" s="191">
        <v>1.81251680933679</v>
      </c>
    </row>
    <row r="260" spans="1:4" ht="21.75" customHeight="1" x14ac:dyDescent="0.2">
      <c r="A260" s="6" t="s">
        <v>1202</v>
      </c>
      <c r="B260" s="7" t="s">
        <v>1201</v>
      </c>
      <c r="C260" s="191">
        <v>0</v>
      </c>
      <c r="D260" s="191">
        <v>1.80546497270734</v>
      </c>
    </row>
    <row r="261" spans="1:4" ht="21.75" customHeight="1" x14ac:dyDescent="0.2">
      <c r="A261" s="6" t="s">
        <v>1203</v>
      </c>
      <c r="B261" s="7" t="s">
        <v>1204</v>
      </c>
      <c r="C261" s="191">
        <v>1.1321828709799451</v>
      </c>
      <c r="D261" s="191">
        <v>-0.56276499563318894</v>
      </c>
    </row>
    <row r="262" spans="1:4" ht="21.75" customHeight="1" x14ac:dyDescent="0.2">
      <c r="A262" s="6" t="s">
        <v>1205</v>
      </c>
      <c r="B262" s="7" t="s">
        <v>1206</v>
      </c>
      <c r="C262" s="191">
        <v>7.9392406234292417E-2</v>
      </c>
      <c r="D262" s="191">
        <v>2.7297576699889965</v>
      </c>
    </row>
    <row r="263" spans="1:4" ht="21.75" customHeight="1" x14ac:dyDescent="0.2">
      <c r="A263" s="6" t="s">
        <v>1207</v>
      </c>
      <c r="B263" s="7" t="s">
        <v>1208</v>
      </c>
      <c r="C263" s="191">
        <v>7.9392406234292417E-2</v>
      </c>
      <c r="D263" s="191">
        <v>2.7297812910875923</v>
      </c>
    </row>
    <row r="264" spans="1:4" ht="21.75" customHeight="1" x14ac:dyDescent="0.2">
      <c r="A264" s="6" t="s">
        <v>1209</v>
      </c>
      <c r="B264" s="7" t="s">
        <v>1210</v>
      </c>
      <c r="C264" s="191">
        <v>2.3745168769181754E-3</v>
      </c>
      <c r="D264" s="191">
        <v>0.88319703505847647</v>
      </c>
    </row>
    <row r="265" spans="1:4" ht="21.75" customHeight="1" x14ac:dyDescent="0.2">
      <c r="A265" s="6" t="s">
        <v>1211</v>
      </c>
      <c r="B265" s="7" t="s">
        <v>1210</v>
      </c>
      <c r="C265" s="191">
        <v>3.7976378691227208E-3</v>
      </c>
      <c r="D265" s="191">
        <v>0.88238294160887976</v>
      </c>
    </row>
    <row r="266" spans="1:4" ht="21.75" customHeight="1" x14ac:dyDescent="0.2">
      <c r="A266" s="6" t="s">
        <v>1212</v>
      </c>
      <c r="B266" s="7" t="s">
        <v>1213</v>
      </c>
      <c r="C266" s="191">
        <v>0.40989151153961101</v>
      </c>
      <c r="D266" s="191">
        <v>0.47083858809147455</v>
      </c>
    </row>
    <row r="267" spans="1:4" ht="21.75" customHeight="1" x14ac:dyDescent="0.2">
      <c r="A267" s="6" t="s">
        <v>1214</v>
      </c>
      <c r="B267" s="7" t="s">
        <v>1215</v>
      </c>
      <c r="C267" s="191">
        <v>0</v>
      </c>
      <c r="D267" s="191">
        <v>2.7857286433520452</v>
      </c>
    </row>
    <row r="268" spans="1:4" ht="21.75" customHeight="1" x14ac:dyDescent="0.2">
      <c r="A268" s="6" t="s">
        <v>1216</v>
      </c>
      <c r="B268" s="7" t="s">
        <v>1217</v>
      </c>
      <c r="C268" s="191">
        <v>9.5053381659813461</v>
      </c>
      <c r="D268" s="191">
        <v>-4.6049275220578716</v>
      </c>
    </row>
    <row r="269" spans="1:4" ht="21.75" customHeight="1" x14ac:dyDescent="0.2">
      <c r="A269" s="6" t="s">
        <v>1218</v>
      </c>
      <c r="B269" s="7" t="s">
        <v>1217</v>
      </c>
      <c r="C269" s="191">
        <v>11.671537477241946</v>
      </c>
      <c r="D269" s="191">
        <v>-4.4041359438996555</v>
      </c>
    </row>
    <row r="270" spans="1:4" ht="21.75" customHeight="1" x14ac:dyDescent="0.2">
      <c r="A270" s="6" t="s">
        <v>1219</v>
      </c>
      <c r="B270" s="7" t="s">
        <v>1220</v>
      </c>
      <c r="C270" s="191">
        <v>-3.0700008492867252</v>
      </c>
      <c r="D270" s="191">
        <v>0.38953158979661262</v>
      </c>
    </row>
    <row r="271" spans="1:4" ht="21.75" customHeight="1" x14ac:dyDescent="0.2">
      <c r="A271" s="6" t="s">
        <v>1221</v>
      </c>
      <c r="B271" s="7" t="s">
        <v>1222</v>
      </c>
      <c r="C271" s="191">
        <v>-2.5539992988656071</v>
      </c>
      <c r="D271" s="191">
        <v>0.63036553535616169</v>
      </c>
    </row>
    <row r="272" spans="1:4" ht="21.75" customHeight="1" x14ac:dyDescent="0.2">
      <c r="A272" s="6" t="s">
        <v>1223</v>
      </c>
      <c r="B272" s="7" t="s">
        <v>1224</v>
      </c>
      <c r="C272" s="191">
        <v>13.321257610159368</v>
      </c>
      <c r="D272" s="191">
        <v>-1.5345472113078196</v>
      </c>
    </row>
    <row r="273" spans="1:4" ht="21.75" customHeight="1" x14ac:dyDescent="0.2">
      <c r="A273" s="6" t="s">
        <v>1225</v>
      </c>
      <c r="B273" s="7" t="s">
        <v>1226</v>
      </c>
      <c r="C273" s="191">
        <v>0.68805882939926899</v>
      </c>
      <c r="D273" s="191">
        <v>0.81730019751216232</v>
      </c>
    </row>
    <row r="274" spans="1:4" ht="21.75" customHeight="1" x14ac:dyDescent="0.2">
      <c r="A274" s="6" t="s">
        <v>1227</v>
      </c>
      <c r="B274" s="7" t="s">
        <v>1226</v>
      </c>
      <c r="C274" s="191">
        <v>0.81096024851499815</v>
      </c>
      <c r="D274" s="191">
        <v>0.62788138140162619</v>
      </c>
    </row>
    <row r="275" spans="1:4" ht="21.75" customHeight="1" x14ac:dyDescent="0.2">
      <c r="A275" s="6" t="s">
        <v>1228</v>
      </c>
      <c r="B275" s="7" t="s">
        <v>1229</v>
      </c>
      <c r="C275" s="191">
        <v>-1.9829497112520866</v>
      </c>
      <c r="D275" s="191">
        <v>1.3263878759541154</v>
      </c>
    </row>
    <row r="276" spans="1:4" ht="21.75" customHeight="1" x14ac:dyDescent="0.2">
      <c r="A276" s="6" t="s">
        <v>1230</v>
      </c>
      <c r="B276" s="7" t="s">
        <v>1231</v>
      </c>
      <c r="C276" s="191">
        <v>0.27438745271108644</v>
      </c>
      <c r="D276" s="191">
        <v>2.839384453815331</v>
      </c>
    </row>
    <row r="277" spans="1:4" ht="21.75" customHeight="1" x14ac:dyDescent="0.2">
      <c r="A277" s="6" t="s">
        <v>1232</v>
      </c>
      <c r="B277" s="7" t="s">
        <v>1233</v>
      </c>
      <c r="C277" s="191">
        <v>0.27489472447810942</v>
      </c>
      <c r="D277" s="191">
        <v>2.8609484942864301</v>
      </c>
    </row>
    <row r="278" spans="1:4" ht="21.75" customHeight="1" x14ac:dyDescent="0.2">
      <c r="A278" s="6" t="s">
        <v>1234</v>
      </c>
      <c r="B278" s="7" t="s">
        <v>1233</v>
      </c>
      <c r="C278" s="191">
        <v>0.27489472447810942</v>
      </c>
      <c r="D278" s="191">
        <v>2.8609484942864301</v>
      </c>
    </row>
    <row r="279" spans="1:4" ht="21.75" customHeight="1" x14ac:dyDescent="0.2">
      <c r="A279" s="6" t="s">
        <v>1235</v>
      </c>
      <c r="B279" s="7" t="s">
        <v>1236</v>
      </c>
      <c r="C279" s="191">
        <v>0</v>
      </c>
      <c r="D279" s="191">
        <v>-0.83347675033956525</v>
      </c>
    </row>
    <row r="280" spans="1:4" ht="21.75" customHeight="1" x14ac:dyDescent="0.2">
      <c r="A280" s="6" t="s">
        <v>1237</v>
      </c>
      <c r="B280" s="7" t="s">
        <v>1236</v>
      </c>
      <c r="C280" s="191">
        <v>0</v>
      </c>
      <c r="D280" s="191">
        <v>-0.97638017491773432</v>
      </c>
    </row>
    <row r="281" spans="1:4" ht="21.75" customHeight="1" x14ac:dyDescent="0.2">
      <c r="A281" s="6" t="s">
        <v>1238</v>
      </c>
      <c r="B281" s="7" t="s">
        <v>1239</v>
      </c>
      <c r="C281" s="191">
        <v>0</v>
      </c>
      <c r="D281" s="191">
        <v>2.8839611076612415E-3</v>
      </c>
    </row>
    <row r="282" spans="1:4" ht="21.75" customHeight="1" x14ac:dyDescent="0.2">
      <c r="A282" s="6" t="s">
        <v>1240</v>
      </c>
      <c r="B282" s="7" t="s">
        <v>1239</v>
      </c>
      <c r="C282" s="191">
        <v>0</v>
      </c>
      <c r="D282" s="191">
        <v>2.8839752044536923E-3</v>
      </c>
    </row>
    <row r="283" spans="1:4" ht="21.75" customHeight="1" x14ac:dyDescent="0.2">
      <c r="A283" s="6" t="s">
        <v>1241</v>
      </c>
      <c r="B283" s="7" t="s">
        <v>1242</v>
      </c>
      <c r="C283" s="191">
        <v>0</v>
      </c>
      <c r="D283" s="191">
        <v>1.3799314758956746E-2</v>
      </c>
    </row>
    <row r="284" spans="1:4" ht="21.75" customHeight="1" x14ac:dyDescent="0.2">
      <c r="A284" s="6" t="s">
        <v>1243</v>
      </c>
      <c r="B284" s="7" t="s">
        <v>1244</v>
      </c>
      <c r="C284" s="191">
        <v>0</v>
      </c>
      <c r="D284" s="191">
        <v>2.4019684210445553</v>
      </c>
    </row>
    <row r="285" spans="1:4" ht="21.75" customHeight="1" x14ac:dyDescent="0.2">
      <c r="A285" s="6" t="s">
        <v>1245</v>
      </c>
      <c r="B285" s="7" t="s">
        <v>1246</v>
      </c>
      <c r="C285" s="191">
        <v>0</v>
      </c>
      <c r="D285" s="191">
        <v>1.8427747273610149</v>
      </c>
    </row>
    <row r="286" spans="1:4" ht="21.75" customHeight="1" x14ac:dyDescent="0.2">
      <c r="A286" s="6" t="s">
        <v>1247</v>
      </c>
      <c r="B286" s="7" t="s">
        <v>1248</v>
      </c>
      <c r="C286" s="191">
        <v>0.62901081354452026</v>
      </c>
      <c r="D286" s="191">
        <v>0.19926281337722029</v>
      </c>
    </row>
    <row r="287" spans="1:4" ht="21.75" customHeight="1" x14ac:dyDescent="0.2">
      <c r="A287" s="6" t="s">
        <v>1249</v>
      </c>
      <c r="B287" s="7" t="s">
        <v>1248</v>
      </c>
      <c r="C287" s="191">
        <v>0.62924523232330298</v>
      </c>
      <c r="D287" s="191">
        <v>0.19949903001190128</v>
      </c>
    </row>
    <row r="288" spans="1:4" ht="21.75" customHeight="1" x14ac:dyDescent="0.2">
      <c r="A288" s="6" t="s">
        <v>1250</v>
      </c>
      <c r="B288" s="7" t="s">
        <v>1251</v>
      </c>
      <c r="C288" s="191">
        <v>0</v>
      </c>
      <c r="D288" s="191">
        <v>0.28746140976119561</v>
      </c>
    </row>
    <row r="289" spans="1:4" ht="21.75" customHeight="1" x14ac:dyDescent="0.2">
      <c r="A289" s="6" t="s">
        <v>1252</v>
      </c>
      <c r="B289" s="7" t="s">
        <v>1253</v>
      </c>
      <c r="C289" s="191">
        <v>0</v>
      </c>
      <c r="D289" s="191">
        <v>5.1729443910363611E-4</v>
      </c>
    </row>
    <row r="290" spans="1:4" ht="21.75" customHeight="1" x14ac:dyDescent="0.2">
      <c r="A290" s="6" t="s">
        <v>1254</v>
      </c>
      <c r="B290" s="7" t="s">
        <v>1255</v>
      </c>
      <c r="C290" s="191">
        <v>0.237164715893875</v>
      </c>
      <c r="D290" s="191">
        <v>0</v>
      </c>
    </row>
    <row r="291" spans="1:4" ht="21.75" customHeight="1" x14ac:dyDescent="0.2">
      <c r="A291" s="6" t="s">
        <v>1256</v>
      </c>
      <c r="B291" s="7" t="s">
        <v>1257</v>
      </c>
      <c r="C291" s="191">
        <v>1.4047788702412336</v>
      </c>
      <c r="D291" s="191">
        <v>-0.19269566222657999</v>
      </c>
    </row>
    <row r="292" spans="1:4" ht="21.75" customHeight="1" x14ac:dyDescent="0.2">
      <c r="A292" s="6" t="s">
        <v>1258</v>
      </c>
      <c r="B292" s="7" t="s">
        <v>1259</v>
      </c>
      <c r="C292" s="191">
        <v>0</v>
      </c>
      <c r="D292" s="191">
        <v>2.0796873337556487</v>
      </c>
    </row>
    <row r="293" spans="1:4" ht="21.75" customHeight="1" x14ac:dyDescent="0.2">
      <c r="A293" s="6" t="s">
        <v>1260</v>
      </c>
      <c r="B293" s="7" t="s">
        <v>1261</v>
      </c>
      <c r="C293" s="191">
        <v>3.1752867262299671</v>
      </c>
      <c r="D293" s="191">
        <v>1.8540160311057625</v>
      </c>
    </row>
    <row r="294" spans="1:4" ht="21.75" customHeight="1" x14ac:dyDescent="0.2">
      <c r="A294" s="6" t="s">
        <v>1262</v>
      </c>
      <c r="B294" s="7" t="s">
        <v>1263</v>
      </c>
      <c r="C294" s="191">
        <v>3.173799288586399</v>
      </c>
      <c r="D294" s="191">
        <v>1.8526928883818177</v>
      </c>
    </row>
    <row r="295" spans="1:4" ht="21.75" customHeight="1" x14ac:dyDescent="0.2">
      <c r="A295" s="6" t="s">
        <v>1264</v>
      </c>
      <c r="B295" s="7" t="s">
        <v>1265</v>
      </c>
      <c r="C295" s="191">
        <v>2.7784992270662414</v>
      </c>
      <c r="D295" s="191">
        <v>-3.3290785082163238E-2</v>
      </c>
    </row>
    <row r="296" spans="1:4" ht="21.75" customHeight="1" x14ac:dyDescent="0.2">
      <c r="A296" s="6" t="s">
        <v>1266</v>
      </c>
      <c r="B296" s="7" t="s">
        <v>1267</v>
      </c>
      <c r="C296" s="191">
        <v>0.89865771715931686</v>
      </c>
      <c r="D296" s="191">
        <v>0.29416986960188563</v>
      </c>
    </row>
    <row r="297" spans="1:4" ht="21.75" customHeight="1" x14ac:dyDescent="0.2">
      <c r="A297" s="6" t="s">
        <v>1268</v>
      </c>
      <c r="B297" s="7" t="s">
        <v>1269</v>
      </c>
      <c r="C297" s="191">
        <v>2.3045978471060033</v>
      </c>
      <c r="D297" s="191">
        <v>0.25075357239168999</v>
      </c>
    </row>
    <row r="298" spans="1:4" ht="21.75" customHeight="1" x14ac:dyDescent="0.2">
      <c r="A298" s="6" t="s">
        <v>1270</v>
      </c>
      <c r="B298" s="7" t="s">
        <v>1271</v>
      </c>
      <c r="C298" s="191">
        <v>0.42846078994948655</v>
      </c>
      <c r="D298" s="191">
        <v>0.65856040967279461</v>
      </c>
    </row>
    <row r="299" spans="1:4" ht="21.75" customHeight="1" x14ac:dyDescent="0.2">
      <c r="A299" s="6" t="s">
        <v>1272</v>
      </c>
      <c r="B299" s="7" t="s">
        <v>1273</v>
      </c>
      <c r="C299" s="191">
        <v>0.43841420346924864</v>
      </c>
      <c r="D299" s="191">
        <v>0.28578431057031256</v>
      </c>
    </row>
    <row r="300" spans="1:4" ht="21.75" customHeight="1" x14ac:dyDescent="0.2">
      <c r="A300" s="6" t="s">
        <v>1274</v>
      </c>
      <c r="B300" s="7" t="s">
        <v>1275</v>
      </c>
      <c r="C300" s="191">
        <v>0.86285570496682218</v>
      </c>
      <c r="D300" s="191">
        <v>0.33843962210388745</v>
      </c>
    </row>
    <row r="301" spans="1:4" ht="21.75" customHeight="1" x14ac:dyDescent="0.2">
      <c r="A301" s="6" t="s">
        <v>1276</v>
      </c>
      <c r="B301" s="7" t="s">
        <v>1277</v>
      </c>
      <c r="C301" s="191">
        <v>0</v>
      </c>
      <c r="D301" s="191">
        <v>6.8445174685000771E-4</v>
      </c>
    </row>
    <row r="302" spans="1:4" ht="21.75" customHeight="1" x14ac:dyDescent="0.2">
      <c r="A302" s="6" t="s">
        <v>1278</v>
      </c>
      <c r="B302" s="7" t="s">
        <v>1279</v>
      </c>
      <c r="C302" s="191">
        <v>-0.4691006040432113</v>
      </c>
      <c r="D302" s="191">
        <v>1.0768468566088365</v>
      </c>
    </row>
    <row r="303" spans="1:4" ht="21.75" customHeight="1" x14ac:dyDescent="0.2">
      <c r="A303" s="6" t="s">
        <v>1280</v>
      </c>
      <c r="B303" s="7" t="s">
        <v>1281</v>
      </c>
      <c r="C303" s="191">
        <v>-0.47458286810879424</v>
      </c>
      <c r="D303" s="191">
        <v>1.0842381910366272</v>
      </c>
    </row>
    <row r="304" spans="1:4" ht="21.75" customHeight="1" x14ac:dyDescent="0.2">
      <c r="A304" s="6" t="s">
        <v>1282</v>
      </c>
      <c r="B304" s="7" t="s">
        <v>1283</v>
      </c>
      <c r="C304" s="191">
        <v>-0.47306241532534965</v>
      </c>
      <c r="D304" s="191">
        <v>1.0120450149171234</v>
      </c>
    </row>
    <row r="305" spans="1:4" ht="21.75" customHeight="1" x14ac:dyDescent="0.2">
      <c r="A305" s="6" t="s">
        <v>1284</v>
      </c>
      <c r="B305" s="7" t="s">
        <v>1285</v>
      </c>
      <c r="C305" s="191">
        <v>13.359862735131518</v>
      </c>
      <c r="D305" s="191">
        <v>-1.7077818009656811</v>
      </c>
    </row>
    <row r="306" spans="1:4" ht="21.75" customHeight="1" x14ac:dyDescent="0.2">
      <c r="A306" s="6" t="s">
        <v>1286</v>
      </c>
      <c r="B306" s="7" t="s">
        <v>1287</v>
      </c>
      <c r="C306" s="191">
        <v>-0.16590525030953993</v>
      </c>
      <c r="D306" s="191">
        <v>0.42067993032818013</v>
      </c>
    </row>
    <row r="307" spans="1:4" ht="21.75" customHeight="1" x14ac:dyDescent="0.2">
      <c r="A307" s="6" t="s">
        <v>1288</v>
      </c>
      <c r="B307" s="7" t="s">
        <v>1289</v>
      </c>
      <c r="C307" s="191">
        <v>-0.16922389146406785</v>
      </c>
      <c r="D307" s="191">
        <v>0.42215954342891571</v>
      </c>
    </row>
    <row r="308" spans="1:4" ht="21.75" customHeight="1" x14ac:dyDescent="0.2">
      <c r="A308" s="6" t="s">
        <v>1290</v>
      </c>
      <c r="B308" s="7" t="s">
        <v>1291</v>
      </c>
      <c r="C308" s="191">
        <v>0</v>
      </c>
      <c r="D308" s="191">
        <v>2.9989586382552469</v>
      </c>
    </row>
    <row r="309" spans="1:4" ht="21.75" customHeight="1" x14ac:dyDescent="0.2">
      <c r="A309" s="6" t="s">
        <v>1292</v>
      </c>
      <c r="B309" s="7" t="s">
        <v>1291</v>
      </c>
      <c r="C309" s="191">
        <v>0</v>
      </c>
      <c r="D309" s="191">
        <v>1.7079361471142918</v>
      </c>
    </row>
    <row r="310" spans="1:4" ht="21.75" customHeight="1" x14ac:dyDescent="0.2">
      <c r="A310" s="6" t="s">
        <v>1293</v>
      </c>
      <c r="B310" s="7" t="s">
        <v>1294</v>
      </c>
      <c r="C310" s="191">
        <v>3.9050452578172594</v>
      </c>
      <c r="D310" s="191">
        <v>3.3527643951903832</v>
      </c>
    </row>
    <row r="311" spans="1:4" ht="21.75" customHeight="1" x14ac:dyDescent="0.2">
      <c r="A311" s="6" t="s">
        <v>1295</v>
      </c>
      <c r="B311" s="7" t="s">
        <v>1296</v>
      </c>
      <c r="C311" s="191">
        <v>0</v>
      </c>
      <c r="D311" s="191">
        <v>3.3218946279526045</v>
      </c>
    </row>
    <row r="312" spans="1:4" ht="21.75" customHeight="1" x14ac:dyDescent="0.2">
      <c r="A312" s="6" t="s">
        <v>1297</v>
      </c>
      <c r="B312" s="7" t="s">
        <v>1298</v>
      </c>
      <c r="C312" s="191">
        <v>0</v>
      </c>
      <c r="D312" s="191">
        <v>0.13493444413302871</v>
      </c>
    </row>
    <row r="313" spans="1:4" ht="21.75" customHeight="1" x14ac:dyDescent="0.2">
      <c r="A313" s="6" t="s">
        <v>1299</v>
      </c>
      <c r="B313" s="7" t="s">
        <v>1300</v>
      </c>
      <c r="C313" s="191">
        <v>4.3982075800773963E-2</v>
      </c>
      <c r="D313" s="191">
        <v>-4.3795263419304934E-3</v>
      </c>
    </row>
    <row r="314" spans="1:4" ht="21.75" customHeight="1" x14ac:dyDescent="0.2">
      <c r="A314" s="6" t="s">
        <v>1301</v>
      </c>
      <c r="B314" s="7" t="s">
        <v>1302</v>
      </c>
      <c r="C314" s="191">
        <v>3.2721800911859473</v>
      </c>
      <c r="D314" s="191">
        <v>2.2078890270845579</v>
      </c>
    </row>
    <row r="315" spans="1:4" ht="21.75" customHeight="1" x14ac:dyDescent="0.2">
      <c r="A315" s="6" t="s">
        <v>1303</v>
      </c>
      <c r="B315" s="7" t="s">
        <v>1304</v>
      </c>
      <c r="C315" s="191">
        <v>20.474769294294902</v>
      </c>
      <c r="D315" s="191">
        <v>1.64418880323727</v>
      </c>
    </row>
    <row r="316" spans="1:4" ht="21.75" customHeight="1" x14ac:dyDescent="0.2">
      <c r="A316" s="6" t="s">
        <v>1305</v>
      </c>
      <c r="B316" s="7" t="s">
        <v>1306</v>
      </c>
      <c r="C316" s="191">
        <v>1.7029369724842072</v>
      </c>
      <c r="D316" s="191">
        <v>4.3459640688003454</v>
      </c>
    </row>
    <row r="317" spans="1:4" ht="21.75" customHeight="1" x14ac:dyDescent="0.2">
      <c r="A317" s="6" t="s">
        <v>1307</v>
      </c>
      <c r="B317" s="7" t="s">
        <v>1308</v>
      </c>
      <c r="C317" s="191">
        <v>0.11700936752724707</v>
      </c>
      <c r="D317" s="191">
        <v>-0.83440177046670994</v>
      </c>
    </row>
    <row r="318" spans="1:4" ht="21.75" customHeight="1" x14ac:dyDescent="0.2">
      <c r="A318" s="6" t="s">
        <v>1309</v>
      </c>
      <c r="B318" s="7" t="s">
        <v>1310</v>
      </c>
      <c r="C318" s="191">
        <v>0.34970483987898815</v>
      </c>
      <c r="D318" s="191">
        <v>-0.18129239327963981</v>
      </c>
    </row>
    <row r="319" spans="1:4" ht="21.75" customHeight="1" x14ac:dyDescent="0.2">
      <c r="A319" s="6" t="s">
        <v>1311</v>
      </c>
      <c r="B319" s="7" t="s">
        <v>1312</v>
      </c>
      <c r="C319" s="191">
        <v>7.2469676467044</v>
      </c>
      <c r="D319" s="191">
        <v>2.0461470186881114</v>
      </c>
    </row>
    <row r="320" spans="1:4" ht="21.75" customHeight="1" x14ac:dyDescent="0.2">
      <c r="A320" s="6" t="s">
        <v>1313</v>
      </c>
      <c r="B320" s="7" t="s">
        <v>1314</v>
      </c>
      <c r="C320" s="191">
        <v>28.471443875975687</v>
      </c>
      <c r="D320" s="191">
        <v>2.4496277969367952</v>
      </c>
    </row>
    <row r="321" spans="1:4" ht="21.75" customHeight="1" x14ac:dyDescent="0.2">
      <c r="A321" s="6" t="s">
        <v>1315</v>
      </c>
      <c r="B321" s="7" t="s">
        <v>1316</v>
      </c>
      <c r="C321" s="191">
        <v>31.220941018016468</v>
      </c>
      <c r="D321" s="191">
        <v>-13.825777766805498</v>
      </c>
    </row>
    <row r="322" spans="1:4" ht="21.75" customHeight="1" x14ac:dyDescent="0.2">
      <c r="A322" s="6" t="s">
        <v>1317</v>
      </c>
      <c r="B322" s="7" t="s">
        <v>1318</v>
      </c>
      <c r="C322" s="191">
        <v>-0.47360349822058739</v>
      </c>
      <c r="D322" s="191">
        <v>1.0978459654797315</v>
      </c>
    </row>
    <row r="323" spans="1:4" ht="21.75" customHeight="1" x14ac:dyDescent="0.2">
      <c r="A323" s="6" t="s">
        <v>1319</v>
      </c>
      <c r="B323" s="7" t="s">
        <v>1320</v>
      </c>
      <c r="C323" s="191">
        <v>0.84600904815591149</v>
      </c>
      <c r="D323" s="191">
        <v>0.48405324101848662</v>
      </c>
    </row>
    <row r="324" spans="1:4" ht="21.75" customHeight="1" x14ac:dyDescent="0.2">
      <c r="A324" s="6" t="s">
        <v>1321</v>
      </c>
      <c r="B324" s="7" t="s">
        <v>1322</v>
      </c>
      <c r="C324" s="191">
        <v>6.6108646225212873</v>
      </c>
      <c r="D324" s="191">
        <v>-2.254528925646103</v>
      </c>
    </row>
    <row r="325" spans="1:4" ht="21.75" customHeight="1" x14ac:dyDescent="0.2">
      <c r="A325" s="6" t="s">
        <v>1323</v>
      </c>
      <c r="B325" s="7" t="s">
        <v>1324</v>
      </c>
      <c r="C325" s="191">
        <v>-1.9289449108790533</v>
      </c>
      <c r="D325" s="191">
        <v>0.53323926915353081</v>
      </c>
    </row>
    <row r="326" spans="1:4" ht="21.75" customHeight="1" x14ac:dyDescent="0.2">
      <c r="A326" s="6" t="s">
        <v>1325</v>
      </c>
      <c r="B326" s="7" t="s">
        <v>1326</v>
      </c>
      <c r="C326" s="191">
        <v>0.10803477016124591</v>
      </c>
      <c r="D326" s="191">
        <v>6.1071484109702165</v>
      </c>
    </row>
    <row r="327" spans="1:4" ht="21.75" customHeight="1" x14ac:dyDescent="0.2">
      <c r="A327" s="6" t="s">
        <v>1327</v>
      </c>
      <c r="B327" s="7" t="s">
        <v>1328</v>
      </c>
      <c r="C327" s="191">
        <v>0.10756914166753485</v>
      </c>
      <c r="D327" s="191">
        <v>15.407123960248047</v>
      </c>
    </row>
    <row r="328" spans="1:4" ht="21.75" customHeight="1" x14ac:dyDescent="0.2">
      <c r="A328" s="6" t="s">
        <v>1329</v>
      </c>
      <c r="B328" s="7" t="s">
        <v>1330</v>
      </c>
      <c r="C328" s="191">
        <v>-0.47271157705682765</v>
      </c>
      <c r="D328" s="191">
        <v>1.0818474980344082</v>
      </c>
    </row>
    <row r="329" spans="1:4" ht="21.75" customHeight="1" x14ac:dyDescent="0.2">
      <c r="A329" s="6" t="s">
        <v>1331</v>
      </c>
      <c r="B329" s="7" t="s">
        <v>1332</v>
      </c>
      <c r="C329" s="191">
        <v>0.21974499192963248</v>
      </c>
      <c r="D329" s="191">
        <v>-0.19497001914532025</v>
      </c>
    </row>
    <row r="330" spans="1:4" ht="21.75" customHeight="1" x14ac:dyDescent="0.2">
      <c r="A330" s="6" t="s">
        <v>1333</v>
      </c>
      <c r="B330" s="7" t="s">
        <v>1334</v>
      </c>
      <c r="C330" s="191">
        <v>0.16561990525700365</v>
      </c>
      <c r="D330" s="191">
        <v>0.64836089177458645</v>
      </c>
    </row>
    <row r="331" spans="1:4" ht="21.75" customHeight="1" x14ac:dyDescent="0.2">
      <c r="A331" s="6" t="s">
        <v>1335</v>
      </c>
      <c r="B331" s="7" t="s">
        <v>1336</v>
      </c>
      <c r="C331" s="191">
        <v>0.99823239157955701</v>
      </c>
      <c r="D331" s="191">
        <v>13.954967710326281</v>
      </c>
    </row>
    <row r="332" spans="1:4" ht="21.75" customHeight="1" x14ac:dyDescent="0.2">
      <c r="A332" s="6" t="s">
        <v>1337</v>
      </c>
      <c r="B332" s="7" t="s">
        <v>1338</v>
      </c>
      <c r="C332" s="191">
        <v>0.97873483318338139</v>
      </c>
      <c r="D332" s="191">
        <v>13.961912319637918</v>
      </c>
    </row>
    <row r="333" spans="1:4" ht="21.75" customHeight="1" x14ac:dyDescent="0.2">
      <c r="A333" s="6" t="s">
        <v>1339</v>
      </c>
      <c r="B333" s="7" t="s">
        <v>1340</v>
      </c>
      <c r="C333" s="191">
        <v>0.34967480152249153</v>
      </c>
      <c r="D333" s="191">
        <v>-0.1814360683634306</v>
      </c>
    </row>
    <row r="334" spans="1:4" ht="21.75" customHeight="1" x14ac:dyDescent="0.2">
      <c r="A334" s="6" t="s">
        <v>1341</v>
      </c>
      <c r="B334" s="7" t="s">
        <v>1342</v>
      </c>
      <c r="C334" s="191">
        <v>0.69789048137754617</v>
      </c>
      <c r="D334" s="191">
        <v>-0.39335313200296151</v>
      </c>
    </row>
    <row r="335" spans="1:4" ht="21.75" customHeight="1" x14ac:dyDescent="0.2">
      <c r="A335" s="6" t="s">
        <v>1343</v>
      </c>
      <c r="B335" s="7" t="s">
        <v>1344</v>
      </c>
      <c r="C335" s="191">
        <v>13.448402722934546</v>
      </c>
      <c r="D335" s="191">
        <v>-7.8192658732613456</v>
      </c>
    </row>
    <row r="336" spans="1:4" ht="21.75" customHeight="1" x14ac:dyDescent="0.2">
      <c r="A336" s="6" t="s">
        <v>1345</v>
      </c>
      <c r="B336" s="7" t="s">
        <v>1346</v>
      </c>
      <c r="C336" s="191">
        <v>7.6630815530158891</v>
      </c>
      <c r="D336" s="191">
        <v>3.0645787481228699</v>
      </c>
    </row>
    <row r="337" spans="1:4" ht="21.75" customHeight="1" x14ac:dyDescent="0.2">
      <c r="A337" s="6" t="s">
        <v>1347</v>
      </c>
      <c r="B337" s="7" t="s">
        <v>1348</v>
      </c>
      <c r="C337" s="191">
        <v>-0.4852306153836437</v>
      </c>
      <c r="D337" s="191">
        <v>0.46206050695665946</v>
      </c>
    </row>
    <row r="338" spans="1:4" ht="21.75" customHeight="1" x14ac:dyDescent="0.2">
      <c r="A338" s="6" t="s">
        <v>1349</v>
      </c>
      <c r="B338" s="7" t="s">
        <v>1350</v>
      </c>
      <c r="C338" s="191">
        <v>10.133836842892176</v>
      </c>
      <c r="D338" s="191">
        <v>-2.1137388936129895</v>
      </c>
    </row>
    <row r="339" spans="1:4" ht="21.75" customHeight="1" x14ac:dyDescent="0.2">
      <c r="A339" s="6" t="s">
        <v>1351</v>
      </c>
      <c r="B339" s="7" t="s">
        <v>1352</v>
      </c>
      <c r="C339" s="191">
        <v>5.7934432963239697</v>
      </c>
      <c r="D339" s="191">
        <v>-1.2939961738633354</v>
      </c>
    </row>
    <row r="340" spans="1:4" ht="21.75" customHeight="1" x14ac:dyDescent="0.2">
      <c r="A340" s="6" t="s">
        <v>1353</v>
      </c>
      <c r="B340" s="7" t="s">
        <v>1354</v>
      </c>
      <c r="C340" s="191">
        <v>11.410579072847904</v>
      </c>
      <c r="D340" s="191">
        <v>-2.5629445732156295</v>
      </c>
    </row>
    <row r="341" spans="1:4" ht="21.75" customHeight="1" x14ac:dyDescent="0.2">
      <c r="A341" s="6" t="s">
        <v>1355</v>
      </c>
      <c r="B341" s="7" t="s">
        <v>1356</v>
      </c>
      <c r="C341" s="191">
        <v>11.778221567252746</v>
      </c>
      <c r="D341" s="191">
        <v>-1.9393332768919684</v>
      </c>
    </row>
    <row r="342" spans="1:4" ht="21.75" customHeight="1" x14ac:dyDescent="0.2">
      <c r="A342" s="6" t="s">
        <v>1357</v>
      </c>
      <c r="B342" s="7" t="s">
        <v>1358</v>
      </c>
      <c r="C342" s="191">
        <v>23.287147668003122</v>
      </c>
      <c r="D342" s="191">
        <v>-3.4977679007585936</v>
      </c>
    </row>
    <row r="343" spans="1:4" ht="21.75" customHeight="1" x14ac:dyDescent="0.2">
      <c r="A343" s="6" t="s">
        <v>1359</v>
      </c>
      <c r="B343" s="7" t="s">
        <v>1360</v>
      </c>
      <c r="C343" s="191">
        <v>0.14051565209285705</v>
      </c>
      <c r="D343" s="191">
        <v>-1.7503575714215902E-2</v>
      </c>
    </row>
    <row r="344" spans="1:4" ht="21.75" customHeight="1" x14ac:dyDescent="0.2">
      <c r="A344" s="6" t="s">
        <v>1361</v>
      </c>
      <c r="B344" s="7" t="s">
        <v>1362</v>
      </c>
      <c r="C344" s="191">
        <v>1.8785597940361232</v>
      </c>
      <c r="D344" s="191">
        <v>10.21544005989343</v>
      </c>
    </row>
    <row r="345" spans="1:4" ht="21.75" customHeight="1" x14ac:dyDescent="0.2">
      <c r="A345" s="6" t="s">
        <v>1363</v>
      </c>
      <c r="B345" s="7" t="s">
        <v>1364</v>
      </c>
      <c r="C345" s="191">
        <v>1.8908737411821834</v>
      </c>
      <c r="D345" s="191">
        <v>10.267047061628912</v>
      </c>
    </row>
    <row r="346" spans="1:4" ht="21.75" customHeight="1" x14ac:dyDescent="0.2">
      <c r="A346" s="6" t="s">
        <v>1365</v>
      </c>
      <c r="B346" s="7" t="s">
        <v>1366</v>
      </c>
      <c r="C346" s="191">
        <v>6.8808486875088599</v>
      </c>
      <c r="D346" s="191">
        <v>-1.8984483152712546</v>
      </c>
    </row>
    <row r="347" spans="1:4" ht="21.75" customHeight="1" x14ac:dyDescent="0.2">
      <c r="A347" s="6" t="s">
        <v>1367</v>
      </c>
      <c r="B347" s="7" t="s">
        <v>1368</v>
      </c>
      <c r="C347" s="191">
        <v>2.6833660402776789</v>
      </c>
      <c r="D347" s="191">
        <v>1.6530881567003799</v>
      </c>
    </row>
    <row r="348" spans="1:4" ht="21.75" customHeight="1" x14ac:dyDescent="0.2">
      <c r="A348" s="6" t="s">
        <v>1369</v>
      </c>
      <c r="B348" s="7" t="s">
        <v>1370</v>
      </c>
      <c r="C348" s="191">
        <v>2.6848167326598902</v>
      </c>
      <c r="D348" s="191">
        <v>1.8544432098432817</v>
      </c>
    </row>
    <row r="349" spans="1:4" ht="21.75" customHeight="1" x14ac:dyDescent="0.2">
      <c r="A349" s="6" t="s">
        <v>1371</v>
      </c>
      <c r="B349" s="7" t="s">
        <v>1372</v>
      </c>
      <c r="C349" s="191">
        <v>15.810817889090576</v>
      </c>
      <c r="D349" s="191">
        <v>-2.6377694819246424</v>
      </c>
    </row>
    <row r="350" spans="1:4" ht="21.75" customHeight="1" x14ac:dyDescent="0.2">
      <c r="A350" s="6" t="s">
        <v>1373</v>
      </c>
      <c r="B350" s="7" t="s">
        <v>1374</v>
      </c>
      <c r="C350" s="191">
        <v>-0.47306241532534965</v>
      </c>
      <c r="D350" s="191">
        <v>1.0120450149171234</v>
      </c>
    </row>
    <row r="351" spans="1:4" ht="21.75" customHeight="1" x14ac:dyDescent="0.2">
      <c r="A351" s="6" t="s">
        <v>1375</v>
      </c>
      <c r="B351" s="7" t="s">
        <v>1376</v>
      </c>
      <c r="C351" s="191">
        <v>-2.1745901132885894</v>
      </c>
      <c r="D351" s="191">
        <v>0.63301905273598957</v>
      </c>
    </row>
    <row r="352" spans="1:4" ht="21.75" customHeight="1" x14ac:dyDescent="0.2">
      <c r="A352" s="6" t="s">
        <v>1377</v>
      </c>
      <c r="B352" s="7" t="s">
        <v>1378</v>
      </c>
      <c r="C352" s="191">
        <v>10.503349427458261</v>
      </c>
      <c r="D352" s="191">
        <v>4.9274537190773966</v>
      </c>
    </row>
    <row r="353" spans="1:4" ht="21.75" customHeight="1" x14ac:dyDescent="0.2">
      <c r="A353" s="6" t="s">
        <v>1379</v>
      </c>
      <c r="B353" s="7" t="s">
        <v>1380</v>
      </c>
      <c r="C353" s="191">
        <v>0.96260484769711552</v>
      </c>
      <c r="D353" s="191">
        <v>0.2387893897845729</v>
      </c>
    </row>
    <row r="354" spans="1:4" ht="21.75" customHeight="1" x14ac:dyDescent="0.2">
      <c r="A354" s="6" t="s">
        <v>1381</v>
      </c>
      <c r="B354" s="7" t="s">
        <v>1382</v>
      </c>
      <c r="C354" s="191">
        <v>0.91875335383415924</v>
      </c>
      <c r="D354" s="191">
        <v>13.920205796700092</v>
      </c>
    </row>
    <row r="355" spans="1:4" ht="21.75" customHeight="1" x14ac:dyDescent="0.2">
      <c r="A355" s="6" t="s">
        <v>1383</v>
      </c>
      <c r="B355" s="7" t="s">
        <v>1384</v>
      </c>
      <c r="C355" s="191">
        <v>1.5780935934300575</v>
      </c>
      <c r="D355" s="191">
        <v>0.16568754130542399</v>
      </c>
    </row>
    <row r="356" spans="1:4" ht="21.75" customHeight="1" x14ac:dyDescent="0.2">
      <c r="A356" s="6" t="s">
        <v>1385</v>
      </c>
      <c r="B356" s="7" t="s">
        <v>1386</v>
      </c>
      <c r="C356" s="191">
        <v>21.416104268053914</v>
      </c>
      <c r="D356" s="191">
        <v>-6.8914253804518202</v>
      </c>
    </row>
    <row r="357" spans="1:4" ht="21.75" customHeight="1" x14ac:dyDescent="0.2">
      <c r="A357" s="6" t="s">
        <v>1387</v>
      </c>
      <c r="B357" s="7" t="s">
        <v>1388</v>
      </c>
      <c r="C357" s="191">
        <v>16.293269118247355</v>
      </c>
      <c r="D357" s="191">
        <v>-4.6089408497350188</v>
      </c>
    </row>
    <row r="358" spans="1:4" ht="21.75" customHeight="1" x14ac:dyDescent="0.2">
      <c r="A358" s="6" t="s">
        <v>1389</v>
      </c>
      <c r="B358" s="7" t="s">
        <v>1390</v>
      </c>
      <c r="C358" s="191">
        <v>4.0177678389195783</v>
      </c>
      <c r="D358" s="191">
        <v>-1.2224154009217296</v>
      </c>
    </row>
    <row r="359" spans="1:4" ht="21.75" customHeight="1" x14ac:dyDescent="0.2">
      <c r="A359" s="6" t="s">
        <v>1391</v>
      </c>
      <c r="B359" s="7" t="s">
        <v>1392</v>
      </c>
      <c r="C359" s="191">
        <v>6.1129393959869764</v>
      </c>
      <c r="D359" s="191">
        <v>-3.2481112183224576</v>
      </c>
    </row>
    <row r="360" spans="1:4" ht="21.75" customHeight="1" x14ac:dyDescent="0.2">
      <c r="A360" s="6" t="s">
        <v>1393</v>
      </c>
      <c r="B360" s="7" t="s">
        <v>1394</v>
      </c>
      <c r="C360" s="191">
        <v>25.24593887620215</v>
      </c>
      <c r="D360" s="191">
        <v>-1.3447990782532919</v>
      </c>
    </row>
    <row r="361" spans="1:4" ht="21.75" customHeight="1" x14ac:dyDescent="0.2">
      <c r="A361" s="6" t="s">
        <v>1395</v>
      </c>
      <c r="B361" s="7" t="s">
        <v>1396</v>
      </c>
      <c r="C361" s="191">
        <v>5.285624323461267</v>
      </c>
      <c r="D361" s="191">
        <v>7.9409402242351854</v>
      </c>
    </row>
    <row r="362" spans="1:4" ht="21.75" customHeight="1" x14ac:dyDescent="0.2">
      <c r="A362" s="6" t="s">
        <v>1397</v>
      </c>
      <c r="B362" s="7" t="s">
        <v>1398</v>
      </c>
      <c r="C362" s="191">
        <v>1.306016810972098</v>
      </c>
      <c r="D362" s="191">
        <v>0.38076100173788852</v>
      </c>
    </row>
    <row r="363" spans="1:4" ht="21.75" customHeight="1" x14ac:dyDescent="0.2">
      <c r="A363" s="6" t="s">
        <v>1399</v>
      </c>
      <c r="B363" s="7" t="s">
        <v>1400</v>
      </c>
      <c r="C363" s="191">
        <v>0.28164140791074344</v>
      </c>
      <c r="D363" s="191">
        <v>0.30562429776753158</v>
      </c>
    </row>
    <row r="364" spans="1:4" ht="21.75" customHeight="1" x14ac:dyDescent="0.2">
      <c r="A364" s="6" t="s">
        <v>1401</v>
      </c>
      <c r="B364" s="7" t="s">
        <v>1402</v>
      </c>
      <c r="C364" s="191">
        <v>0</v>
      </c>
      <c r="D364" s="191">
        <v>10.292889978989532</v>
      </c>
    </row>
    <row r="365" spans="1:4" ht="21.75" customHeight="1" x14ac:dyDescent="0.2">
      <c r="A365" s="6" t="s">
        <v>1403</v>
      </c>
      <c r="B365" s="7" t="s">
        <v>1404</v>
      </c>
      <c r="C365" s="191">
        <v>1.9996562292813251</v>
      </c>
      <c r="D365" s="191">
        <v>-7.0309553981961981E-2</v>
      </c>
    </row>
    <row r="366" spans="1:4" ht="21.75" customHeight="1" x14ac:dyDescent="0.2">
      <c r="A366" s="6" t="s">
        <v>1405</v>
      </c>
      <c r="B366" s="7" t="s">
        <v>1406</v>
      </c>
      <c r="C366" s="191">
        <v>1.3465036448107757</v>
      </c>
      <c r="D366" s="191">
        <v>1.3686265653542784</v>
      </c>
    </row>
    <row r="367" spans="1:4" ht="21.75" customHeight="1" x14ac:dyDescent="0.2">
      <c r="A367" s="6" t="s">
        <v>1407</v>
      </c>
      <c r="B367" s="7" t="s">
        <v>1408</v>
      </c>
      <c r="C367" s="191">
        <v>4.1729503749296759</v>
      </c>
      <c r="D367" s="191">
        <v>-1.2864894013697465</v>
      </c>
    </row>
    <row r="368" spans="1:4" ht="21.75" customHeight="1" x14ac:dyDescent="0.2">
      <c r="A368" s="6" t="s">
        <v>1409</v>
      </c>
      <c r="B368" s="7" t="s">
        <v>1410</v>
      </c>
      <c r="C368" s="191">
        <v>19.349198229078706</v>
      </c>
      <c r="D368" s="191">
        <v>0.7331042461319548</v>
      </c>
    </row>
    <row r="369" spans="1:4" ht="21.75" customHeight="1" x14ac:dyDescent="0.2">
      <c r="A369" s="6" t="s">
        <v>1411</v>
      </c>
      <c r="B369" s="7" t="s">
        <v>1412</v>
      </c>
      <c r="C369" s="191">
        <v>19.349198229897002</v>
      </c>
      <c r="D369" s="191">
        <v>0.73310424589753254</v>
      </c>
    </row>
    <row r="370" spans="1:4" ht="21.75" customHeight="1" x14ac:dyDescent="0.2">
      <c r="A370" s="6" t="s">
        <v>1413</v>
      </c>
      <c r="B370" s="7" t="s">
        <v>1414</v>
      </c>
      <c r="C370" s="191">
        <v>0</v>
      </c>
      <c r="D370" s="191">
        <v>0.98772779462919047</v>
      </c>
    </row>
    <row r="371" spans="1:4" ht="21.75" customHeight="1" x14ac:dyDescent="0.2">
      <c r="A371" s="6" t="s">
        <v>1415</v>
      </c>
      <c r="B371" s="7" t="s">
        <v>1416</v>
      </c>
      <c r="C371" s="191">
        <v>2.5120415430847922</v>
      </c>
      <c r="D371" s="191">
        <v>-9.9955912806249381E-2</v>
      </c>
    </row>
    <row r="372" spans="1:4" ht="21.75" customHeight="1" x14ac:dyDescent="0.2">
      <c r="A372" s="6" t="s">
        <v>1417</v>
      </c>
      <c r="B372" s="7" t="s">
        <v>1418</v>
      </c>
      <c r="C372" s="191">
        <v>15.268737429032146</v>
      </c>
      <c r="D372" s="191">
        <v>-2.4498271617121583</v>
      </c>
    </row>
    <row r="373" spans="1:4" ht="21.75" customHeight="1" x14ac:dyDescent="0.2">
      <c r="A373" s="6" t="s">
        <v>1419</v>
      </c>
      <c r="B373" s="7" t="s">
        <v>1420</v>
      </c>
      <c r="C373" s="191">
        <v>-0.73950233074107485</v>
      </c>
      <c r="D373" s="191">
        <v>0.12135565837105505</v>
      </c>
    </row>
    <row r="374" spans="1:4" ht="21.75" customHeight="1" x14ac:dyDescent="0.2">
      <c r="A374" s="6" t="s">
        <v>1421</v>
      </c>
      <c r="B374" s="7" t="s">
        <v>1422</v>
      </c>
      <c r="C374" s="191">
        <v>3.3619188410869572</v>
      </c>
      <c r="D374" s="191">
        <v>-0.40229353060980289</v>
      </c>
    </row>
    <row r="375" spans="1:4" ht="21.75" customHeight="1" x14ac:dyDescent="0.2">
      <c r="A375" s="6" t="s">
        <v>1423</v>
      </c>
      <c r="B375" s="7" t="s">
        <v>1424</v>
      </c>
      <c r="C375" s="191">
        <v>28.957265611774602</v>
      </c>
      <c r="D375" s="191">
        <v>-8.7343152727647926</v>
      </c>
    </row>
    <row r="376" spans="1:4" ht="21.75" customHeight="1" x14ac:dyDescent="0.2">
      <c r="A376" s="6" t="s">
        <v>1425</v>
      </c>
      <c r="B376" s="7" t="s">
        <v>1426</v>
      </c>
      <c r="C376" s="191">
        <v>-3.0906050745666596</v>
      </c>
      <c r="D376" s="191">
        <v>1.1896821986700619</v>
      </c>
    </row>
    <row r="377" spans="1:4" ht="21.75" customHeight="1" x14ac:dyDescent="0.2">
      <c r="A377" s="6" t="s">
        <v>1427</v>
      </c>
      <c r="B377" s="7" t="s">
        <v>1428</v>
      </c>
      <c r="C377" s="191">
        <v>0</v>
      </c>
      <c r="D377" s="191">
        <v>4.9867915089936243</v>
      </c>
    </row>
    <row r="378" spans="1:4" ht="21.75" customHeight="1" x14ac:dyDescent="0.2">
      <c r="A378" s="6" t="s">
        <v>1429</v>
      </c>
      <c r="B378" s="7" t="s">
        <v>1430</v>
      </c>
      <c r="C378" s="191">
        <v>-2.1757755893119466</v>
      </c>
      <c r="D378" s="191">
        <v>0.63326864170383279</v>
      </c>
    </row>
    <row r="379" spans="1:4" ht="21.75" customHeight="1" x14ac:dyDescent="0.2">
      <c r="A379" s="6" t="s">
        <v>1431</v>
      </c>
      <c r="B379" s="7" t="s">
        <v>1432</v>
      </c>
      <c r="C379" s="191">
        <v>-0.5409166197555787</v>
      </c>
      <c r="D379" s="191">
        <v>0.41038309412059942</v>
      </c>
    </row>
    <row r="380" spans="1:4" ht="21.75" customHeight="1" x14ac:dyDescent="0.2">
      <c r="A380" s="6" t="s">
        <v>1433</v>
      </c>
      <c r="B380" s="7" t="s">
        <v>1434</v>
      </c>
      <c r="C380" s="191">
        <v>1.4859369795035478</v>
      </c>
      <c r="D380" s="191">
        <v>-8.0822169610271715</v>
      </c>
    </row>
    <row r="381" spans="1:4" ht="21.75" customHeight="1" x14ac:dyDescent="0.2">
      <c r="A381" s="6" t="s">
        <v>1435</v>
      </c>
      <c r="B381" s="7" t="s">
        <v>1436</v>
      </c>
      <c r="C381" s="191">
        <v>9.9140274530364287</v>
      </c>
      <c r="D381" s="191">
        <v>-1.537526835339734</v>
      </c>
    </row>
    <row r="382" spans="1:4" ht="21.75" customHeight="1" x14ac:dyDescent="0.2">
      <c r="A382" s="6" t="s">
        <v>1437</v>
      </c>
      <c r="B382" s="7" t="s">
        <v>1438</v>
      </c>
      <c r="C382" s="191">
        <v>0.9962720476261967</v>
      </c>
      <c r="D382" s="191">
        <v>-0.17073959029838753</v>
      </c>
    </row>
    <row r="383" spans="1:4" ht="21.75" customHeight="1" x14ac:dyDescent="0.2">
      <c r="A383" s="6" t="s">
        <v>1439</v>
      </c>
      <c r="B383" s="7" t="s">
        <v>1440</v>
      </c>
      <c r="C383" s="191">
        <v>2.2623513704534108</v>
      </c>
      <c r="D383" s="191">
        <v>1.6860943139838764</v>
      </c>
    </row>
    <row r="384" spans="1:4" ht="21.75" customHeight="1" x14ac:dyDescent="0.2">
      <c r="A384" s="6" t="s">
        <v>1441</v>
      </c>
      <c r="B384" s="7" t="s">
        <v>1442</v>
      </c>
      <c r="C384" s="191">
        <v>1.9617673228642847</v>
      </c>
      <c r="D384" s="191">
        <v>10.232594292880972</v>
      </c>
    </row>
    <row r="385" spans="1:4" ht="21.75" customHeight="1" x14ac:dyDescent="0.2">
      <c r="A385" s="6" t="s">
        <v>1443</v>
      </c>
      <c r="B385" s="7" t="s">
        <v>1444</v>
      </c>
      <c r="C385" s="191">
        <v>-0.56801333608850668</v>
      </c>
      <c r="D385" s="191">
        <v>0.84226308416278295</v>
      </c>
    </row>
    <row r="386" spans="1:4" ht="21.75" customHeight="1" x14ac:dyDescent="0.2">
      <c r="A386" s="6" t="s">
        <v>1445</v>
      </c>
      <c r="B386" s="7" t="s">
        <v>1446</v>
      </c>
      <c r="C386" s="191">
        <v>1.3492880501378897</v>
      </c>
      <c r="D386" s="191">
        <v>1.7413324707051305</v>
      </c>
    </row>
    <row r="387" spans="1:4" ht="21.75" customHeight="1" x14ac:dyDescent="0.2">
      <c r="A387" s="6" t="s">
        <v>1447</v>
      </c>
      <c r="B387" s="7" t="s">
        <v>1448</v>
      </c>
      <c r="C387" s="191">
        <v>1.3492693187593967</v>
      </c>
      <c r="D387" s="191">
        <v>1.7413163193226384</v>
      </c>
    </row>
    <row r="388" spans="1:4" ht="21.75" customHeight="1" x14ac:dyDescent="0.2">
      <c r="A388" s="6" t="s">
        <v>1449</v>
      </c>
      <c r="B388" s="7" t="s">
        <v>1450</v>
      </c>
      <c r="C388" s="191">
        <v>0.13714605503820404</v>
      </c>
      <c r="D388" s="191">
        <v>-4.9757553578581151E-2</v>
      </c>
    </row>
    <row r="389" spans="1:4" ht="21.75" customHeight="1" x14ac:dyDescent="0.2">
      <c r="A389" s="6" t="s">
        <v>1451</v>
      </c>
      <c r="B389" s="7" t="s">
        <v>1452</v>
      </c>
      <c r="C389" s="191">
        <v>18.800851460944539</v>
      </c>
      <c r="D389" s="191">
        <v>-5.0822658887118566</v>
      </c>
    </row>
    <row r="390" spans="1:4" ht="21.75" customHeight="1" x14ac:dyDescent="0.2">
      <c r="A390" s="6" t="s">
        <v>1453</v>
      </c>
      <c r="B390" s="7" t="s">
        <v>1454</v>
      </c>
      <c r="C390" s="191">
        <v>-0.55519171481980845</v>
      </c>
      <c r="D390" s="191">
        <v>2.1789223636790478</v>
      </c>
    </row>
    <row r="391" spans="1:4" ht="21.75" customHeight="1" x14ac:dyDescent="0.2">
      <c r="A391" s="6" t="s">
        <v>1455</v>
      </c>
      <c r="B391" s="7" t="s">
        <v>1456</v>
      </c>
      <c r="C391" s="191">
        <v>0.23183040106577688</v>
      </c>
      <c r="D391" s="191">
        <v>1.1223729056866562E-2</v>
      </c>
    </row>
    <row r="392" spans="1:4" ht="21.75" customHeight="1" x14ac:dyDescent="0.2">
      <c r="A392" s="6" t="s">
        <v>1457</v>
      </c>
      <c r="B392" s="7" t="s">
        <v>1458</v>
      </c>
      <c r="C392" s="191">
        <v>0</v>
      </c>
      <c r="D392" s="191">
        <v>0.63967963002573702</v>
      </c>
    </row>
    <row r="393" spans="1:4" ht="21.75" customHeight="1" x14ac:dyDescent="0.2">
      <c r="A393" s="6" t="s">
        <v>1459</v>
      </c>
      <c r="B393" s="7" t="s">
        <v>1460</v>
      </c>
      <c r="C393" s="191">
        <v>9.0133922673540146E-2</v>
      </c>
      <c r="D393" s="191">
        <v>-0.7452041335300551</v>
      </c>
    </row>
    <row r="394" spans="1:4" ht="21.75" customHeight="1" x14ac:dyDescent="0.2">
      <c r="A394" s="6" t="s">
        <v>1461</v>
      </c>
      <c r="B394" s="7" t="s">
        <v>1462</v>
      </c>
      <c r="C394" s="191">
        <v>-0.17486181244895355</v>
      </c>
      <c r="D394" s="191">
        <v>0.84933732639059201</v>
      </c>
    </row>
    <row r="395" spans="1:4" ht="21.75" customHeight="1" x14ac:dyDescent="0.2">
      <c r="A395" s="6" t="s">
        <v>1463</v>
      </c>
      <c r="B395" s="7" t="s">
        <v>1464</v>
      </c>
      <c r="C395" s="191">
        <v>-0.47850063139219656</v>
      </c>
      <c r="D395" s="191">
        <v>1.1331328052591676</v>
      </c>
    </row>
    <row r="396" spans="1:4" ht="21.75" customHeight="1" x14ac:dyDescent="0.2">
      <c r="A396" s="6" t="s">
        <v>1465</v>
      </c>
      <c r="B396" s="7" t="s">
        <v>1466</v>
      </c>
      <c r="C396" s="191">
        <v>2.4813833906183023</v>
      </c>
      <c r="D396" s="191">
        <v>4.2407242970763148</v>
      </c>
    </row>
    <row r="397" spans="1:4" ht="21.75" customHeight="1" x14ac:dyDescent="0.2">
      <c r="A397" s="6" t="s">
        <v>1467</v>
      </c>
      <c r="B397" s="7" t="s">
        <v>1468</v>
      </c>
      <c r="C397" s="191">
        <v>10.503304056393938</v>
      </c>
      <c r="D397" s="191">
        <v>4.9274750100267024</v>
      </c>
    </row>
    <row r="398" spans="1:4" ht="21.75" customHeight="1" x14ac:dyDescent="0.2">
      <c r="A398" s="6" t="s">
        <v>1469</v>
      </c>
      <c r="B398" s="7" t="s">
        <v>1470</v>
      </c>
      <c r="C398" s="191">
        <v>1.1205800958875798</v>
      </c>
      <c r="D398" s="191">
        <v>-0.58281523788494172</v>
      </c>
    </row>
    <row r="399" spans="1:4" ht="21.75" customHeight="1" x14ac:dyDescent="0.2">
      <c r="A399" s="6" t="s">
        <v>1471</v>
      </c>
      <c r="B399" s="7" t="s">
        <v>1472</v>
      </c>
      <c r="C399" s="191">
        <v>6.8598026075692484</v>
      </c>
      <c r="D399" s="191">
        <v>-10.16571844935247</v>
      </c>
    </row>
    <row r="400" spans="1:4" ht="21.75" customHeight="1" x14ac:dyDescent="0.2">
      <c r="A400" s="6" t="s">
        <v>1473</v>
      </c>
      <c r="B400" s="7" t="s">
        <v>1474</v>
      </c>
      <c r="C400" s="191">
        <v>1.9548936881529122</v>
      </c>
      <c r="D400" s="191">
        <v>4.6673898890357588</v>
      </c>
    </row>
    <row r="401" spans="1:4" ht="21.75" customHeight="1" x14ac:dyDescent="0.2">
      <c r="A401" s="6" t="s">
        <v>1475</v>
      </c>
      <c r="B401" s="7" t="s">
        <v>1476</v>
      </c>
      <c r="C401" s="191">
        <v>8.9646699357776721E-2</v>
      </c>
      <c r="D401" s="191">
        <v>5.9283688117786077</v>
      </c>
    </row>
    <row r="402" spans="1:4" ht="21.75" customHeight="1" x14ac:dyDescent="0.2">
      <c r="A402" s="6" t="s">
        <v>1477</v>
      </c>
      <c r="B402" s="7" t="s">
        <v>1478</v>
      </c>
      <c r="C402" s="191">
        <v>1.1021698599503291</v>
      </c>
      <c r="D402" s="191">
        <v>3.4505077062810066</v>
      </c>
    </row>
    <row r="403" spans="1:4" ht="21.75" customHeight="1" x14ac:dyDescent="0.2">
      <c r="A403" s="6" t="s">
        <v>1479</v>
      </c>
      <c r="B403" s="7" t="s">
        <v>1480</v>
      </c>
      <c r="C403" s="191">
        <v>10.775581106063173</v>
      </c>
      <c r="D403" s="191">
        <v>-1.3280389128675729</v>
      </c>
    </row>
    <row r="404" spans="1:4" ht="21.75" customHeight="1" x14ac:dyDescent="0.2">
      <c r="A404" s="6" t="s">
        <v>1481</v>
      </c>
      <c r="B404" s="7" t="s">
        <v>1482</v>
      </c>
      <c r="C404" s="191">
        <v>3.5661527043539034</v>
      </c>
      <c r="D404" s="191">
        <v>0.41836496526836009</v>
      </c>
    </row>
    <row r="405" spans="1:4" ht="21.75" customHeight="1" x14ac:dyDescent="0.2">
      <c r="A405" s="6" t="s">
        <v>1483</v>
      </c>
      <c r="B405" s="7" t="s">
        <v>1484</v>
      </c>
      <c r="C405" s="191">
        <v>21.755676129259196</v>
      </c>
      <c r="D405" s="191">
        <v>-6.0972269020357679</v>
      </c>
    </row>
    <row r="406" spans="1:4" ht="21.75" customHeight="1" x14ac:dyDescent="0.2">
      <c r="A406" s="6" t="s">
        <v>1485</v>
      </c>
      <c r="B406" s="7" t="s">
        <v>1486</v>
      </c>
      <c r="C406" s="191">
        <v>1.8295890587856616</v>
      </c>
      <c r="D406" s="191">
        <v>0.40774114622569574</v>
      </c>
    </row>
    <row r="407" spans="1:4" ht="21.75" customHeight="1" x14ac:dyDescent="0.2">
      <c r="A407" s="6" t="s">
        <v>1487</v>
      </c>
      <c r="B407" s="7" t="s">
        <v>1488</v>
      </c>
      <c r="C407" s="191">
        <v>4.2571014983042845</v>
      </c>
      <c r="D407" s="191">
        <v>1.3000439403523403</v>
      </c>
    </row>
    <row r="408" spans="1:4" ht="21.75" customHeight="1" x14ac:dyDescent="0.2">
      <c r="A408" s="6" t="s">
        <v>1489</v>
      </c>
      <c r="B408" s="7" t="s">
        <v>1490</v>
      </c>
      <c r="C408" s="191">
        <v>0.59689234974358063</v>
      </c>
      <c r="D408" s="191">
        <v>6.5656634278017198E-2</v>
      </c>
    </row>
    <row r="409" spans="1:4" ht="21.75" customHeight="1" x14ac:dyDescent="0.2">
      <c r="A409" s="6" t="s">
        <v>1491</v>
      </c>
      <c r="B409" s="7" t="s">
        <v>1492</v>
      </c>
      <c r="C409" s="191">
        <v>31.038915084774679</v>
      </c>
      <c r="D409" s="191">
        <v>-8.5419104146901716</v>
      </c>
    </row>
    <row r="410" spans="1:4" ht="21.75" customHeight="1" x14ac:dyDescent="0.2">
      <c r="A410" s="6" t="s">
        <v>1493</v>
      </c>
      <c r="B410" s="7" t="s">
        <v>1494</v>
      </c>
      <c r="C410" s="191">
        <v>0</v>
      </c>
      <c r="D410" s="191">
        <v>-2.6935243419125916</v>
      </c>
    </row>
    <row r="411" spans="1:4" ht="21.75" customHeight="1" x14ac:dyDescent="0.2">
      <c r="A411" s="6" t="s">
        <v>1495</v>
      </c>
      <c r="B411" s="7" t="s">
        <v>1496</v>
      </c>
      <c r="C411" s="191">
        <v>0.23183188145487724</v>
      </c>
      <c r="D411" s="191">
        <v>1.1224268751107949E-2</v>
      </c>
    </row>
    <row r="412" spans="1:4" ht="21.75" customHeight="1" x14ac:dyDescent="0.2">
      <c r="A412" s="6" t="s">
        <v>1497</v>
      </c>
      <c r="B412" s="7" t="s">
        <v>1498</v>
      </c>
      <c r="C412" s="191">
        <v>3.514555645999127E-3</v>
      </c>
      <c r="D412" s="191">
        <v>1.3710597333593117</v>
      </c>
    </row>
    <row r="413" spans="1:4" ht="21.75" customHeight="1" x14ac:dyDescent="0.2">
      <c r="A413" s="6" t="s">
        <v>1499</v>
      </c>
      <c r="B413" s="7" t="s">
        <v>1500</v>
      </c>
      <c r="C413" s="191">
        <v>-0.33866248125217813</v>
      </c>
      <c r="D413" s="191">
        <v>0.14311199059280197</v>
      </c>
    </row>
    <row r="414" spans="1:4" ht="21.75" customHeight="1" x14ac:dyDescent="0.2">
      <c r="A414" s="6" t="s">
        <v>1501</v>
      </c>
      <c r="B414" s="7" t="s">
        <v>1502</v>
      </c>
      <c r="C414" s="191">
        <v>-4.0689181937289813</v>
      </c>
      <c r="D414" s="191">
        <v>1.2992512233839872</v>
      </c>
    </row>
    <row r="415" spans="1:4" ht="21.75" customHeight="1" x14ac:dyDescent="0.2">
      <c r="A415" s="6" t="s">
        <v>1503</v>
      </c>
      <c r="B415" s="7" t="s">
        <v>1504</v>
      </c>
      <c r="C415" s="191">
        <v>-0.26769057771668348</v>
      </c>
      <c r="D415" s="191">
        <v>5.2451271190814219E-2</v>
      </c>
    </row>
    <row r="416" spans="1:4" ht="21.75" customHeight="1" x14ac:dyDescent="0.2">
      <c r="A416" s="6" t="s">
        <v>1505</v>
      </c>
      <c r="B416" s="7" t="s">
        <v>1506</v>
      </c>
      <c r="C416" s="191">
        <v>4.5785949331363485</v>
      </c>
      <c r="D416" s="191">
        <v>5.4666477598204786</v>
      </c>
    </row>
    <row r="417" spans="1:4" ht="21.75" customHeight="1" x14ac:dyDescent="0.2">
      <c r="A417" s="6" t="s">
        <v>1507</v>
      </c>
      <c r="B417" s="7" t="s">
        <v>1508</v>
      </c>
      <c r="C417" s="191">
        <v>0</v>
      </c>
      <c r="D417" s="191">
        <v>5.6717340281576982</v>
      </c>
    </row>
    <row r="418" spans="1:4" ht="21.75" customHeight="1" x14ac:dyDescent="0.2">
      <c r="A418" s="6" t="s">
        <v>1509</v>
      </c>
      <c r="B418" s="7" t="s">
        <v>1510</v>
      </c>
      <c r="C418" s="191">
        <v>-0.3077145835052596</v>
      </c>
      <c r="D418" s="191">
        <v>-1.8008730904445345</v>
      </c>
    </row>
    <row r="419" spans="1:4" ht="21.75" customHeight="1" x14ac:dyDescent="0.2">
      <c r="A419" s="6" t="s">
        <v>1511</v>
      </c>
      <c r="B419" s="7" t="s">
        <v>1512</v>
      </c>
      <c r="C419" s="191">
        <v>1.2280925613793638</v>
      </c>
      <c r="D419" s="191">
        <v>0.18240479869432349</v>
      </c>
    </row>
    <row r="420" spans="1:4" ht="21.75" customHeight="1" x14ac:dyDescent="0.2">
      <c r="A420" s="6" t="s">
        <v>1513</v>
      </c>
      <c r="B420" s="7" t="s">
        <v>1512</v>
      </c>
      <c r="C420" s="191">
        <v>1.2002140696954731</v>
      </c>
      <c r="D420" s="191">
        <v>0.18240846612480402</v>
      </c>
    </row>
    <row r="421" spans="1:4" ht="21.75" customHeight="1" x14ac:dyDescent="0.2">
      <c r="A421" s="6" t="s">
        <v>1514</v>
      </c>
      <c r="B421" s="7" t="s">
        <v>1515</v>
      </c>
      <c r="C421" s="191">
        <v>2.8457657599785313E-6</v>
      </c>
      <c r="D421" s="191">
        <v>0.85436084491776931</v>
      </c>
    </row>
    <row r="422" spans="1:4" ht="21.75" customHeight="1" x14ac:dyDescent="0.2">
      <c r="A422" s="6" t="s">
        <v>1516</v>
      </c>
      <c r="B422" s="7" t="s">
        <v>1517</v>
      </c>
      <c r="C422" s="191">
        <v>7.4590156606207145E-2</v>
      </c>
      <c r="D422" s="191">
        <v>-6.582979466060479E-2</v>
      </c>
    </row>
    <row r="423" spans="1:4" ht="21.75" customHeight="1" x14ac:dyDescent="0.2">
      <c r="A423" s="6" t="s">
        <v>1518</v>
      </c>
      <c r="B423" s="7" t="s">
        <v>1519</v>
      </c>
      <c r="C423" s="191">
        <v>0.24466150765984487</v>
      </c>
      <c r="D423" s="191">
        <v>0.39611646026538505</v>
      </c>
    </row>
    <row r="424" spans="1:4" ht="21.75" customHeight="1" x14ac:dyDescent="0.2">
      <c r="A424" s="6" t="s">
        <v>1520</v>
      </c>
      <c r="B424" s="7" t="s">
        <v>1519</v>
      </c>
      <c r="C424" s="191">
        <v>0.24472150820119068</v>
      </c>
      <c r="D424" s="191">
        <v>0.39612147191350749</v>
      </c>
    </row>
    <row r="425" spans="1:4" ht="21.75" customHeight="1" x14ac:dyDescent="0.2">
      <c r="A425" s="6" t="s">
        <v>1521</v>
      </c>
      <c r="B425" s="7" t="s">
        <v>1522</v>
      </c>
      <c r="C425" s="191">
        <v>0.24890067418899442</v>
      </c>
      <c r="D425" s="191">
        <v>-1.2787431681857652E-2</v>
      </c>
    </row>
    <row r="426" spans="1:4" ht="21.75" customHeight="1" x14ac:dyDescent="0.2">
      <c r="A426" s="6" t="s">
        <v>1523</v>
      </c>
      <c r="B426" s="7" t="s">
        <v>1524</v>
      </c>
      <c r="C426" s="191">
        <v>2.3797606127894002</v>
      </c>
      <c r="D426" s="191">
        <v>0.50545711822649808</v>
      </c>
    </row>
    <row r="427" spans="1:4" ht="21.75" customHeight="1" x14ac:dyDescent="0.2">
      <c r="A427" s="6" t="s">
        <v>1525</v>
      </c>
      <c r="B427" s="7" t="s">
        <v>1526</v>
      </c>
      <c r="C427" s="191">
        <v>0</v>
      </c>
      <c r="D427" s="191">
        <v>2.5900685786748054</v>
      </c>
    </row>
    <row r="428" spans="1:4" ht="21.75" customHeight="1" x14ac:dyDescent="0.2">
      <c r="A428" s="6" t="s">
        <v>1527</v>
      </c>
      <c r="B428" s="7" t="s">
        <v>1528</v>
      </c>
      <c r="C428" s="191">
        <v>-0.12741313209371677</v>
      </c>
      <c r="D428" s="191">
        <v>-0.20307663022642317</v>
      </c>
    </row>
    <row r="429" spans="1:4" ht="21.75" customHeight="1" x14ac:dyDescent="0.2">
      <c r="A429" s="6" t="s">
        <v>1529</v>
      </c>
      <c r="B429" s="7" t="s">
        <v>1530</v>
      </c>
      <c r="C429" s="191">
        <v>1.8865234544829614</v>
      </c>
      <c r="D429" s="191">
        <v>0.43305768196141953</v>
      </c>
    </row>
    <row r="430" spans="1:4" ht="21.75" customHeight="1" x14ac:dyDescent="0.2">
      <c r="A430" s="6" t="s">
        <v>1531</v>
      </c>
      <c r="B430" s="7" t="s">
        <v>1532</v>
      </c>
      <c r="C430" s="191">
        <v>0</v>
      </c>
      <c r="D430" s="191">
        <v>5.5284586489405338</v>
      </c>
    </row>
    <row r="431" spans="1:4" ht="21.75" customHeight="1" x14ac:dyDescent="0.2">
      <c r="A431" s="6" t="s">
        <v>1533</v>
      </c>
      <c r="B431" s="7" t="s">
        <v>1534</v>
      </c>
      <c r="C431" s="191">
        <v>0</v>
      </c>
      <c r="D431" s="191">
        <v>6.0879007362552233</v>
      </c>
    </row>
    <row r="432" spans="1:4" ht="21.75" customHeight="1" x14ac:dyDescent="0.2">
      <c r="A432" s="6" t="s">
        <v>1535</v>
      </c>
      <c r="B432" s="7" t="s">
        <v>1536</v>
      </c>
      <c r="C432" s="191">
        <v>0.59800260782487213</v>
      </c>
      <c r="D432" s="191">
        <v>6.5497676457296122E-2</v>
      </c>
    </row>
    <row r="433" spans="1:4" ht="21.75" customHeight="1" x14ac:dyDescent="0.2">
      <c r="A433" s="6" t="s">
        <v>1537</v>
      </c>
      <c r="B433" s="7" t="s">
        <v>1538</v>
      </c>
      <c r="C433" s="191">
        <v>0.42139509461519375</v>
      </c>
      <c r="D433" s="191">
        <v>-5.1272563688970596E-2</v>
      </c>
    </row>
    <row r="434" spans="1:4" ht="21.75" customHeight="1" x14ac:dyDescent="0.2">
      <c r="A434" s="6" t="s">
        <v>1539</v>
      </c>
      <c r="B434" s="7" t="s">
        <v>1538</v>
      </c>
      <c r="C434" s="191">
        <v>0.41973201901666135</v>
      </c>
      <c r="D434" s="191">
        <v>-5.2891845587894365E-2</v>
      </c>
    </row>
    <row r="435" spans="1:4" ht="21.75" customHeight="1" x14ac:dyDescent="0.2">
      <c r="A435" s="6" t="s">
        <v>1540</v>
      </c>
      <c r="B435" s="7" t="s">
        <v>1541</v>
      </c>
      <c r="C435" s="191">
        <v>0.92339999696166652</v>
      </c>
      <c r="D435" s="191">
        <v>0.27773210417079153</v>
      </c>
    </row>
    <row r="436" spans="1:4" ht="21.75" customHeight="1" x14ac:dyDescent="0.2">
      <c r="A436" s="6" t="s">
        <v>1542</v>
      </c>
      <c r="B436" s="7" t="s">
        <v>1543</v>
      </c>
      <c r="C436" s="191">
        <v>0</v>
      </c>
      <c r="D436" s="191">
        <v>2.1362245416602277</v>
      </c>
    </row>
    <row r="437" spans="1:4" ht="21.75" customHeight="1" x14ac:dyDescent="0.2">
      <c r="A437" s="6" t="s">
        <v>1544</v>
      </c>
      <c r="B437" s="7" t="s">
        <v>1545</v>
      </c>
      <c r="C437" s="191">
        <v>0</v>
      </c>
      <c r="D437" s="191">
        <v>-1.3456431649990748</v>
      </c>
    </row>
    <row r="438" spans="1:4" ht="21.75" customHeight="1" x14ac:dyDescent="0.2">
      <c r="A438" s="6" t="s">
        <v>1546</v>
      </c>
      <c r="B438" s="7" t="s">
        <v>1547</v>
      </c>
      <c r="C438" s="191">
        <v>1.2899904586603417</v>
      </c>
      <c r="D438" s="191">
        <v>-7.9811720145825077E-2</v>
      </c>
    </row>
    <row r="439" spans="1:4" ht="21.75" customHeight="1" x14ac:dyDescent="0.2">
      <c r="A439" s="6" t="s">
        <v>1548</v>
      </c>
      <c r="B439" s="7" t="s">
        <v>1549</v>
      </c>
      <c r="C439" s="191">
        <v>6.9445582653114419</v>
      </c>
      <c r="D439" s="191">
        <v>-10.906996079489401</v>
      </c>
    </row>
    <row r="440" spans="1:4" ht="21.75" customHeight="1" x14ac:dyDescent="0.2">
      <c r="A440" s="6" t="s">
        <v>1550</v>
      </c>
      <c r="B440" s="7" t="s">
        <v>1551</v>
      </c>
      <c r="C440" s="191">
        <v>1.7506676225775815</v>
      </c>
      <c r="D440" s="191">
        <v>0.56142204987968736</v>
      </c>
    </row>
    <row r="441" spans="1:4" ht="21.75" customHeight="1" x14ac:dyDescent="0.2">
      <c r="A441" s="6" t="s">
        <v>1552</v>
      </c>
      <c r="B441" s="7" t="s">
        <v>1553</v>
      </c>
      <c r="C441" s="191">
        <v>0</v>
      </c>
      <c r="D441" s="191">
        <v>24.546457029420473</v>
      </c>
    </row>
    <row r="442" spans="1:4" ht="21.75" customHeight="1" x14ac:dyDescent="0.2">
      <c r="A442" s="6" t="s">
        <v>1554</v>
      </c>
      <c r="B442" s="7" t="s">
        <v>1555</v>
      </c>
      <c r="C442" s="191">
        <v>2.0874369116452849</v>
      </c>
      <c r="D442" s="191">
        <v>4.7806209894955609</v>
      </c>
    </row>
    <row r="443" spans="1:4" ht="21.75" customHeight="1" x14ac:dyDescent="0.2">
      <c r="A443" s="6" t="s">
        <v>1556</v>
      </c>
      <c r="B443" s="7" t="s">
        <v>1557</v>
      </c>
      <c r="C443" s="191">
        <v>0</v>
      </c>
      <c r="D443" s="191">
        <v>-0.41208355545519876</v>
      </c>
    </row>
    <row r="444" spans="1:4" ht="21.75" customHeight="1" x14ac:dyDescent="0.2">
      <c r="A444" s="6" t="s">
        <v>1558</v>
      </c>
      <c r="B444" s="7" t="s">
        <v>1559</v>
      </c>
      <c r="C444" s="191">
        <v>4.8503920907900984</v>
      </c>
      <c r="D444" s="191">
        <v>1.8361728061572213E-2</v>
      </c>
    </row>
    <row r="445" spans="1:4" ht="21.75" customHeight="1" x14ac:dyDescent="0.2">
      <c r="A445" s="6" t="s">
        <v>1560</v>
      </c>
      <c r="B445" s="7" t="s">
        <v>1561</v>
      </c>
      <c r="C445" s="191">
        <v>0.1081253978121246</v>
      </c>
      <c r="D445" s="191">
        <v>6.0976227822411149</v>
      </c>
    </row>
    <row r="446" spans="1:4" ht="21.75" customHeight="1" x14ac:dyDescent="0.2">
      <c r="A446" s="6" t="s">
        <v>1562</v>
      </c>
      <c r="B446" s="7" t="s">
        <v>1563</v>
      </c>
      <c r="C446" s="191">
        <v>6.2599880502289926E-4</v>
      </c>
      <c r="D446" s="191">
        <v>1.9085650464144668</v>
      </c>
    </row>
    <row r="447" spans="1:4" ht="21.75" customHeight="1" x14ac:dyDescent="0.2">
      <c r="A447" s="6" t="s">
        <v>1564</v>
      </c>
      <c r="B447" s="7" t="s">
        <v>1565</v>
      </c>
      <c r="C447" s="191">
        <v>0</v>
      </c>
      <c r="D447" s="191">
        <v>0</v>
      </c>
    </row>
    <row r="448" spans="1:4" ht="21.75" customHeight="1" x14ac:dyDescent="0.2">
      <c r="A448" s="6" t="s">
        <v>1566</v>
      </c>
      <c r="B448" s="7" t="s">
        <v>1567</v>
      </c>
      <c r="C448" s="191">
        <v>1.5318129849252007E-4</v>
      </c>
      <c r="D448" s="191">
        <v>7.5604753768053001</v>
      </c>
    </row>
    <row r="449" spans="1:4" ht="21.75" customHeight="1" x14ac:dyDescent="0.2">
      <c r="A449" s="6" t="s">
        <v>1568</v>
      </c>
      <c r="B449" s="7" t="s">
        <v>1569</v>
      </c>
      <c r="C449" s="191">
        <v>0.70406756166167972</v>
      </c>
      <c r="D449" s="191">
        <v>-0.19269566222657999</v>
      </c>
    </row>
    <row r="450" spans="1:4" ht="21.75" customHeight="1" x14ac:dyDescent="0.2">
      <c r="A450" s="6" t="s">
        <v>1570</v>
      </c>
      <c r="B450" s="7" t="s">
        <v>1571</v>
      </c>
      <c r="C450" s="191">
        <v>-0.44391455610648323</v>
      </c>
      <c r="D450" s="191">
        <v>8.2744048549861754E-2</v>
      </c>
    </row>
    <row r="451" spans="1:4" ht="21.75" customHeight="1" x14ac:dyDescent="0.2">
      <c r="A451" s="6" t="s">
        <v>1572</v>
      </c>
      <c r="B451" s="7" t="s">
        <v>1573</v>
      </c>
      <c r="C451" s="191">
        <v>1.9313475529365778</v>
      </c>
      <c r="D451" s="191">
        <v>-0.27069555134510925</v>
      </c>
    </row>
    <row r="452" spans="1:4" ht="21.75" customHeight="1" x14ac:dyDescent="0.2">
      <c r="A452" s="6" t="s">
        <v>1574</v>
      </c>
      <c r="B452" s="7" t="s">
        <v>1575</v>
      </c>
      <c r="C452" s="191">
        <v>0.30411156989987209</v>
      </c>
      <c r="D452" s="191">
        <v>1.0553989576198402</v>
      </c>
    </row>
    <row r="453" spans="1:4" ht="21.75" customHeight="1" x14ac:dyDescent="0.2">
      <c r="A453" s="6" t="s">
        <v>1576</v>
      </c>
      <c r="B453" s="7" t="s">
        <v>1577</v>
      </c>
      <c r="C453" s="191">
        <v>-0.21929091308496834</v>
      </c>
      <c r="D453" s="191">
        <v>2.8465920577056014</v>
      </c>
    </row>
    <row r="454" spans="1:4" ht="21.75" customHeight="1" x14ac:dyDescent="0.2">
      <c r="A454" s="6" t="s">
        <v>1578</v>
      </c>
      <c r="B454" s="7" t="s">
        <v>1579</v>
      </c>
      <c r="C454" s="191">
        <v>0.66558718548490636</v>
      </c>
      <c r="D454" s="191">
        <v>-0.16416901390318445</v>
      </c>
    </row>
    <row r="455" spans="1:4" ht="21.75" customHeight="1" x14ac:dyDescent="0.2">
      <c r="A455" s="6" t="s">
        <v>1580</v>
      </c>
      <c r="B455" s="7" t="s">
        <v>1581</v>
      </c>
      <c r="C455" s="191">
        <v>2.8549550071247589</v>
      </c>
      <c r="D455" s="191">
        <v>-1.1966785502926582</v>
      </c>
    </row>
    <row r="456" spans="1:4" ht="21.75" customHeight="1" x14ac:dyDescent="0.2">
      <c r="A456" s="6" t="s">
        <v>1582</v>
      </c>
      <c r="B456" s="7" t="s">
        <v>1583</v>
      </c>
      <c r="C456" s="191">
        <v>0.29002890737269638</v>
      </c>
      <c r="D456" s="191">
        <v>0.33535128656595353</v>
      </c>
    </row>
    <row r="457" spans="1:4" ht="21.75" customHeight="1" x14ac:dyDescent="0.2">
      <c r="A457" s="6" t="s">
        <v>1584</v>
      </c>
      <c r="B457" s="7" t="s">
        <v>1585</v>
      </c>
      <c r="C457" s="191">
        <v>-3.0905954352246003</v>
      </c>
      <c r="D457" s="191">
        <v>1.1896824500230383</v>
      </c>
    </row>
    <row r="458" spans="1:4" ht="21.75" customHeight="1" x14ac:dyDescent="0.2">
      <c r="A458" s="6" t="s">
        <v>1586</v>
      </c>
      <c r="B458" s="7" t="s">
        <v>1587</v>
      </c>
      <c r="C458" s="191">
        <v>2.4387466677898129</v>
      </c>
      <c r="D458" s="191">
        <v>5.0616865990183264</v>
      </c>
    </row>
    <row r="459" spans="1:4" ht="21.75" customHeight="1" x14ac:dyDescent="0.2">
      <c r="A459" s="6" t="s">
        <v>1588</v>
      </c>
      <c r="B459" s="7" t="s">
        <v>1589</v>
      </c>
      <c r="C459" s="191">
        <v>9.5184371546876451E-2</v>
      </c>
      <c r="D459" s="191">
        <v>-1.0965081078451181E-2</v>
      </c>
    </row>
    <row r="460" spans="1:4" ht="21.75" customHeight="1" x14ac:dyDescent="0.2">
      <c r="A460" s="6" t="s">
        <v>1590</v>
      </c>
      <c r="B460" s="7" t="s">
        <v>1591</v>
      </c>
      <c r="C460" s="191">
        <v>9.5184371546876451E-2</v>
      </c>
      <c r="D460" s="191">
        <v>-1.0965081078451181E-2</v>
      </c>
    </row>
    <row r="461" spans="1:4" ht="21.75" customHeight="1" x14ac:dyDescent="0.2">
      <c r="A461" s="6" t="s">
        <v>1592</v>
      </c>
      <c r="B461" s="7" t="s">
        <v>1593</v>
      </c>
      <c r="C461" s="191">
        <v>4.5247340997610026</v>
      </c>
      <c r="D461" s="191">
        <v>-1.554484113347758</v>
      </c>
    </row>
    <row r="462" spans="1:4" ht="21.75" customHeight="1" x14ac:dyDescent="0.2">
      <c r="A462" s="6" t="s">
        <v>1594</v>
      </c>
      <c r="B462" s="7" t="s">
        <v>1595</v>
      </c>
      <c r="C462" s="191">
        <v>-1.1561621867165282E-2</v>
      </c>
      <c r="D462" s="191">
        <v>-0.24964499998403006</v>
      </c>
    </row>
    <row r="463" spans="1:4" ht="21.75" customHeight="1" x14ac:dyDescent="0.2">
      <c r="A463" s="6" t="s">
        <v>1596</v>
      </c>
      <c r="B463" s="7" t="s">
        <v>1595</v>
      </c>
      <c r="C463" s="191">
        <v>0.50385732528942606</v>
      </c>
      <c r="D463" s="191">
        <v>-0.65633938993685892</v>
      </c>
    </row>
    <row r="464" spans="1:4" ht="21.75" customHeight="1" x14ac:dyDescent="0.2">
      <c r="A464" s="6" t="s">
        <v>1597</v>
      </c>
      <c r="B464" s="7" t="s">
        <v>1598</v>
      </c>
      <c r="C464" s="191">
        <v>1.9605653599509067</v>
      </c>
      <c r="D464" s="191">
        <v>-2.5479459956370958</v>
      </c>
    </row>
    <row r="465" spans="1:4" ht="21.75" customHeight="1" x14ac:dyDescent="0.2">
      <c r="A465" s="6" t="s">
        <v>1599</v>
      </c>
      <c r="B465" s="7" t="s">
        <v>1600</v>
      </c>
      <c r="C465" s="191">
        <v>1.7474909550463398</v>
      </c>
      <c r="D465" s="191">
        <v>-4.3837452469017135</v>
      </c>
    </row>
    <row r="466" spans="1:4" ht="21.75" customHeight="1" x14ac:dyDescent="0.2">
      <c r="A466" s="6" t="s">
        <v>1601</v>
      </c>
      <c r="B466" s="7" t="s">
        <v>1602</v>
      </c>
      <c r="C466" s="191">
        <v>0.81312287376030534</v>
      </c>
      <c r="D466" s="191">
        <v>4.1736617597668282</v>
      </c>
    </row>
    <row r="467" spans="1:4" ht="21.75" customHeight="1" x14ac:dyDescent="0.2">
      <c r="A467" s="6" t="s">
        <v>1603</v>
      </c>
      <c r="B467" s="7" t="s">
        <v>1604</v>
      </c>
      <c r="C467" s="191">
        <v>9.5180667423497539E-2</v>
      </c>
      <c r="D467" s="191">
        <v>-1.0965090344828078E-2</v>
      </c>
    </row>
    <row r="468" spans="1:4" ht="21.75" customHeight="1" x14ac:dyDescent="0.2">
      <c r="A468" s="6" t="s">
        <v>1605</v>
      </c>
      <c r="B468" s="7" t="s">
        <v>1606</v>
      </c>
      <c r="C468" s="191">
        <v>-0.56597237884987905</v>
      </c>
      <c r="D468" s="191">
        <v>2.3781882425276444</v>
      </c>
    </row>
    <row r="469" spans="1:4" ht="21.75" customHeight="1" x14ac:dyDescent="0.2">
      <c r="A469" s="6" t="s">
        <v>1607</v>
      </c>
      <c r="B469" s="7" t="s">
        <v>1608</v>
      </c>
      <c r="C469" s="191">
        <v>2.9160856904518129</v>
      </c>
      <c r="D469" s="191">
        <v>-0.18876033237274256</v>
      </c>
    </row>
    <row r="470" spans="1:4" ht="21.75" customHeight="1" x14ac:dyDescent="0.2">
      <c r="A470" s="6" t="s">
        <v>1609</v>
      </c>
      <c r="B470" s="7" t="s">
        <v>1610</v>
      </c>
      <c r="C470" s="191">
        <v>1.0180688623533403</v>
      </c>
      <c r="D470" s="191">
        <v>1.5149151093118001</v>
      </c>
    </row>
    <row r="471" spans="1:4" ht="21.75" customHeight="1" x14ac:dyDescent="0.2">
      <c r="A471" s="6" t="s">
        <v>1611</v>
      </c>
      <c r="B471" s="7" t="s">
        <v>1612</v>
      </c>
      <c r="C471" s="191">
        <v>1.6622143384515109E-3</v>
      </c>
      <c r="D471" s="191">
        <v>-3.0206011070305534</v>
      </c>
    </row>
    <row r="472" spans="1:4" ht="21.75" customHeight="1" x14ac:dyDescent="0.2">
      <c r="A472" s="6" t="s">
        <v>1613</v>
      </c>
      <c r="B472" s="7" t="s">
        <v>1614</v>
      </c>
      <c r="C472" s="191">
        <v>-0.76456635875008672</v>
      </c>
      <c r="D472" s="191">
        <v>-7.7043649048807769E-2</v>
      </c>
    </row>
    <row r="473" spans="1:4" ht="21.75" customHeight="1" x14ac:dyDescent="0.2">
      <c r="A473" s="6" t="s">
        <v>1615</v>
      </c>
      <c r="B473" s="7" t="s">
        <v>1616</v>
      </c>
      <c r="C473" s="191">
        <v>1.3960683093694211</v>
      </c>
      <c r="D473" s="191">
        <v>-8.9699807567966463</v>
      </c>
    </row>
    <row r="474" spans="1:4" ht="21.75" customHeight="1" x14ac:dyDescent="0.2">
      <c r="A474" s="6" t="s">
        <v>1617</v>
      </c>
      <c r="B474" s="7" t="s">
        <v>1618</v>
      </c>
      <c r="C474" s="191">
        <v>2.028022423784718</v>
      </c>
      <c r="D474" s="191">
        <v>7.2566361626272862</v>
      </c>
    </row>
    <row r="475" spans="1:4" ht="21.75" customHeight="1" x14ac:dyDescent="0.2">
      <c r="A475" s="6" t="s">
        <v>1619</v>
      </c>
      <c r="B475" s="7" t="s">
        <v>1620</v>
      </c>
      <c r="C475" s="191">
        <v>2.1676959861663434</v>
      </c>
      <c r="D475" s="191">
        <v>-0.43660569312626879</v>
      </c>
    </row>
    <row r="476" spans="1:4" ht="21.75" customHeight="1" x14ac:dyDescent="0.2">
      <c r="A476" s="6" t="s">
        <v>1621</v>
      </c>
      <c r="B476" s="7" t="s">
        <v>1622</v>
      </c>
      <c r="C476" s="191">
        <v>0.31553254841475109</v>
      </c>
      <c r="D476" s="191">
        <v>-0.50877918687287971</v>
      </c>
    </row>
    <row r="477" spans="1:4" ht="21.75" customHeight="1" x14ac:dyDescent="0.2">
      <c r="A477" s="6" t="s">
        <v>1623</v>
      </c>
      <c r="B477" s="7" t="s">
        <v>1624</v>
      </c>
      <c r="C477" s="191">
        <v>1.7462349255928125</v>
      </c>
      <c r="D477" s="191">
        <v>20.385809093697453</v>
      </c>
    </row>
    <row r="478" spans="1:4" ht="21.75" customHeight="1" x14ac:dyDescent="0.2">
      <c r="A478" s="6" t="s">
        <v>1625</v>
      </c>
      <c r="B478" s="7" t="s">
        <v>1624</v>
      </c>
      <c r="C478" s="191">
        <v>1.0540366216179318</v>
      </c>
      <c r="D478" s="191">
        <v>18.083452898187609</v>
      </c>
    </row>
    <row r="479" spans="1:4" ht="21.75" customHeight="1" x14ac:dyDescent="0.2">
      <c r="A479" s="6" t="s">
        <v>1626</v>
      </c>
      <c r="B479" s="7" t="s">
        <v>1627</v>
      </c>
      <c r="C479" s="191">
        <v>3.9839802772313408</v>
      </c>
      <c r="D479" s="191">
        <v>6.6195318619789631</v>
      </c>
    </row>
    <row r="480" spans="1:4" ht="21.75" customHeight="1" x14ac:dyDescent="0.2">
      <c r="A480" s="6" t="s">
        <v>1628</v>
      </c>
      <c r="B480" s="7" t="s">
        <v>1629</v>
      </c>
      <c r="C480" s="191">
        <v>6.4571411969414211E-3</v>
      </c>
      <c r="D480" s="191">
        <v>1.0208373412386622</v>
      </c>
    </row>
    <row r="481" spans="1:4" ht="21.75" customHeight="1" x14ac:dyDescent="0.2">
      <c r="A481" s="6" t="s">
        <v>1630</v>
      </c>
      <c r="B481" s="7" t="s">
        <v>1631</v>
      </c>
      <c r="C481" s="191">
        <v>-4.1801026369538931E-3</v>
      </c>
      <c r="D481" s="191">
        <v>3.2232385884688468</v>
      </c>
    </row>
    <row r="482" spans="1:4" ht="21.75" customHeight="1" x14ac:dyDescent="0.2">
      <c r="A482" s="6" t="s">
        <v>1632</v>
      </c>
      <c r="B482" s="7" t="s">
        <v>1633</v>
      </c>
      <c r="C482" s="191">
        <v>0.75175675239574569</v>
      </c>
      <c r="D482" s="191">
        <v>4.5232886896150761</v>
      </c>
    </row>
    <row r="483" spans="1:4" ht="21.75" customHeight="1" x14ac:dyDescent="0.2">
      <c r="A483" s="6" t="s">
        <v>1634</v>
      </c>
      <c r="B483" s="7" t="s">
        <v>1635</v>
      </c>
      <c r="C483" s="191">
        <v>0.66534842452858056</v>
      </c>
      <c r="D483" s="191">
        <v>2.6459975732925995</v>
      </c>
    </row>
    <row r="484" spans="1:4" ht="21.75" customHeight="1" x14ac:dyDescent="0.2">
      <c r="A484" s="6" t="s">
        <v>1636</v>
      </c>
      <c r="B484" s="7" t="s">
        <v>1637</v>
      </c>
      <c r="C484" s="191">
        <v>0.1864476804001573</v>
      </c>
      <c r="D484" s="191">
        <v>3.0905501617881082</v>
      </c>
    </row>
    <row r="485" spans="1:4" ht="21.75" customHeight="1" x14ac:dyDescent="0.2">
      <c r="A485" s="6" t="s">
        <v>1638</v>
      </c>
      <c r="B485" s="7" t="s">
        <v>1639</v>
      </c>
      <c r="C485" s="191">
        <v>0.26903598764617476</v>
      </c>
      <c r="D485" s="191">
        <v>2.5806453873806188</v>
      </c>
    </row>
    <row r="486" spans="1:4" ht="21.75" customHeight="1" x14ac:dyDescent="0.2">
      <c r="A486" s="6" t="s">
        <v>1640</v>
      </c>
      <c r="B486" s="7" t="s">
        <v>1641</v>
      </c>
      <c r="C486" s="191">
        <v>2.5299919561535216</v>
      </c>
      <c r="D486" s="191">
        <v>-0.12685420873441061</v>
      </c>
    </row>
    <row r="487" spans="1:4" ht="21.75" customHeight="1" x14ac:dyDescent="0.2">
      <c r="A487" s="6" t="s">
        <v>1642</v>
      </c>
      <c r="B487" s="7" t="s">
        <v>1643</v>
      </c>
      <c r="C487" s="191">
        <v>0</v>
      </c>
      <c r="D487" s="191">
        <v>3.8499499939192594</v>
      </c>
    </row>
    <row r="488" spans="1:4" ht="21.75" customHeight="1" x14ac:dyDescent="0.2">
      <c r="A488" s="6" t="s">
        <v>1644</v>
      </c>
      <c r="B488" s="7" t="s">
        <v>1645</v>
      </c>
      <c r="C488" s="191">
        <v>4.0983819764011511E-2</v>
      </c>
      <c r="D488" s="191">
        <v>6.1897720941946668</v>
      </c>
    </row>
    <row r="489" spans="1:4" ht="21.75" customHeight="1" x14ac:dyDescent="0.2">
      <c r="A489" s="6" t="s">
        <v>1646</v>
      </c>
      <c r="B489" s="7" t="s">
        <v>1647</v>
      </c>
      <c r="C489" s="191">
        <v>0.33223260007004851</v>
      </c>
      <c r="D489" s="191">
        <v>8.4342088632262815</v>
      </c>
    </row>
    <row r="490" spans="1:4" ht="21.75" customHeight="1" x14ac:dyDescent="0.2">
      <c r="A490" s="6" t="s">
        <v>1648</v>
      </c>
      <c r="B490" s="7" t="s">
        <v>1649</v>
      </c>
      <c r="C490" s="191">
        <v>1.0284194399704059</v>
      </c>
      <c r="D490" s="191">
        <v>3.0146397190841832</v>
      </c>
    </row>
    <row r="491" spans="1:4" ht="21.75" customHeight="1" x14ac:dyDescent="0.2">
      <c r="A491" s="6" t="s">
        <v>1650</v>
      </c>
      <c r="B491" s="7" t="s">
        <v>1651</v>
      </c>
      <c r="C491" s="191">
        <v>2.1566814003871781E-2</v>
      </c>
      <c r="D491" s="191">
        <v>0.68776137074698307</v>
      </c>
    </row>
    <row r="492" spans="1:4" ht="21.75" customHeight="1" x14ac:dyDescent="0.2">
      <c r="A492" s="6" t="s">
        <v>1652</v>
      </c>
      <c r="B492" s="7" t="s">
        <v>1653</v>
      </c>
      <c r="C492" s="191">
        <v>3.6143858794785402</v>
      </c>
      <c r="D492" s="191">
        <v>-0.11632293310875547</v>
      </c>
    </row>
    <row r="493" spans="1:4" ht="21.75" customHeight="1" x14ac:dyDescent="0.2">
      <c r="A493" s="6" t="s">
        <v>1654</v>
      </c>
      <c r="B493" s="7" t="s">
        <v>1655</v>
      </c>
      <c r="C493" s="191">
        <v>0.15767978623497764</v>
      </c>
      <c r="D493" s="191">
        <v>9.2985367328771957</v>
      </c>
    </row>
    <row r="494" spans="1:4" ht="21.75" customHeight="1" x14ac:dyDescent="0.2">
      <c r="A494" s="6" t="s">
        <v>1656</v>
      </c>
      <c r="B494" s="7" t="s">
        <v>1657</v>
      </c>
      <c r="C494" s="191">
        <v>1.6052351762335229</v>
      </c>
      <c r="D494" s="191">
        <v>2.8798339340306862</v>
      </c>
    </row>
    <row r="495" spans="1:4" ht="21.75" customHeight="1" x14ac:dyDescent="0.2">
      <c r="A495" s="6" t="s">
        <v>1658</v>
      </c>
      <c r="B495" s="7" t="s">
        <v>1659</v>
      </c>
      <c r="C495" s="191">
        <v>0.94924828547739049</v>
      </c>
      <c r="D495" s="191">
        <v>13.294683623740148</v>
      </c>
    </row>
    <row r="496" spans="1:4" ht="21.75" customHeight="1" x14ac:dyDescent="0.2">
      <c r="A496" s="6" t="s">
        <v>1660</v>
      </c>
      <c r="B496" s="7" t="s">
        <v>1661</v>
      </c>
      <c r="C496" s="191">
        <v>0</v>
      </c>
      <c r="D496" s="191">
        <v>4.0074553186592912</v>
      </c>
    </row>
    <row r="497" spans="1:4" ht="21.75" customHeight="1" x14ac:dyDescent="0.2">
      <c r="A497" s="6" t="s">
        <v>1662</v>
      </c>
      <c r="B497" s="7" t="s">
        <v>1663</v>
      </c>
      <c r="C497" s="191">
        <v>0.37779220553528786</v>
      </c>
      <c r="D497" s="191">
        <v>7.8570150675355546</v>
      </c>
    </row>
    <row r="498" spans="1:4" ht="21.75" customHeight="1" x14ac:dyDescent="0.2">
      <c r="A498" s="6" t="s">
        <v>1664</v>
      </c>
      <c r="B498" s="7" t="s">
        <v>1665</v>
      </c>
      <c r="C498" s="191">
        <v>8.3516118629585995E-2</v>
      </c>
      <c r="D498" s="191">
        <v>6.9157557089260289</v>
      </c>
    </row>
    <row r="499" spans="1:4" ht="21.75" customHeight="1" x14ac:dyDescent="0.2">
      <c r="A499" s="6" t="s">
        <v>1666</v>
      </c>
      <c r="B499" s="7" t="s">
        <v>1667</v>
      </c>
      <c r="C499" s="191">
        <v>0.52745717463533703</v>
      </c>
      <c r="D499" s="191">
        <v>5.3809523591380994</v>
      </c>
    </row>
    <row r="500" spans="1:4" ht="21.75" customHeight="1" x14ac:dyDescent="0.2">
      <c r="A500" s="6" t="s">
        <v>1668</v>
      </c>
      <c r="B500" s="7" t="s">
        <v>1669</v>
      </c>
      <c r="C500" s="191">
        <v>1.2854229014366036</v>
      </c>
      <c r="D500" s="191">
        <v>-4.7433596570410366</v>
      </c>
    </row>
    <row r="501" spans="1:4" ht="21.75" customHeight="1" x14ac:dyDescent="0.2">
      <c r="A501" s="6" t="s">
        <v>1670</v>
      </c>
      <c r="B501" s="7" t="s">
        <v>1671</v>
      </c>
      <c r="C501" s="191">
        <v>0.52697202610035621</v>
      </c>
      <c r="D501" s="191">
        <v>11.518441458454593</v>
      </c>
    </row>
    <row r="502" spans="1:4" ht="21.75" customHeight="1" x14ac:dyDescent="0.2">
      <c r="A502" s="6" t="s">
        <v>1672</v>
      </c>
      <c r="B502" s="7" t="s">
        <v>1673</v>
      </c>
      <c r="C502" s="191">
        <v>0.66390219811672113</v>
      </c>
      <c r="D502" s="191">
        <v>23.695177802130651</v>
      </c>
    </row>
    <row r="503" spans="1:4" ht="21.75" customHeight="1" x14ac:dyDescent="0.2">
      <c r="A503" s="6" t="s">
        <v>1674</v>
      </c>
      <c r="B503" s="7" t="s">
        <v>1675</v>
      </c>
      <c r="C503" s="191">
        <v>0.36593772365623978</v>
      </c>
      <c r="D503" s="191">
        <v>6.9643409212095424</v>
      </c>
    </row>
    <row r="504" spans="1:4" ht="21.75" customHeight="1" x14ac:dyDescent="0.2">
      <c r="A504" s="6" t="s">
        <v>1676</v>
      </c>
      <c r="B504" s="7" t="s">
        <v>1677</v>
      </c>
      <c r="C504" s="191">
        <v>2.0304276674601116</v>
      </c>
      <c r="D504" s="191">
        <v>27.264697145323684</v>
      </c>
    </row>
    <row r="505" spans="1:4" ht="21.75" customHeight="1" x14ac:dyDescent="0.2">
      <c r="A505" s="6" t="s">
        <v>1678</v>
      </c>
      <c r="B505" s="7" t="s">
        <v>1679</v>
      </c>
      <c r="C505" s="191">
        <v>0.496655917650695</v>
      </c>
      <c r="D505" s="191">
        <v>10.482857854722919</v>
      </c>
    </row>
    <row r="506" spans="1:4" ht="21.75" customHeight="1" x14ac:dyDescent="0.2">
      <c r="A506" s="6" t="s">
        <v>1680</v>
      </c>
      <c r="B506" s="7" t="s">
        <v>1681</v>
      </c>
      <c r="C506" s="191">
        <v>1.3010578244730564</v>
      </c>
      <c r="D506" s="191">
        <v>-0.10194351664679116</v>
      </c>
    </row>
    <row r="507" spans="1:4" ht="21.75" customHeight="1" x14ac:dyDescent="0.2">
      <c r="A507" s="6" t="s">
        <v>1682</v>
      </c>
      <c r="B507" s="7" t="s">
        <v>1683</v>
      </c>
      <c r="C507" s="191">
        <v>0.13852039212701267</v>
      </c>
      <c r="D507" s="191">
        <v>21.685552547019178</v>
      </c>
    </row>
    <row r="508" spans="1:4" ht="21.75" customHeight="1" x14ac:dyDescent="0.2">
      <c r="A508" s="6" t="s">
        <v>1684</v>
      </c>
      <c r="B508" s="7" t="s">
        <v>1685</v>
      </c>
      <c r="C508" s="191">
        <v>0.14057815194744921</v>
      </c>
      <c r="D508" s="191">
        <v>-2.2616824251788659</v>
      </c>
    </row>
    <row r="509" spans="1:4" ht="21.75" customHeight="1" x14ac:dyDescent="0.2">
      <c r="A509" s="6" t="s">
        <v>1686</v>
      </c>
      <c r="B509" s="7" t="s">
        <v>1687</v>
      </c>
      <c r="C509" s="191">
        <v>1.1819620867835834</v>
      </c>
      <c r="D509" s="191">
        <v>5.7833526753708524</v>
      </c>
    </row>
    <row r="510" spans="1:4" ht="21.75" customHeight="1" x14ac:dyDescent="0.2">
      <c r="A510" s="6" t="s">
        <v>1688</v>
      </c>
      <c r="B510" s="7" t="s">
        <v>1689</v>
      </c>
      <c r="C510" s="191">
        <v>2.6900376652466464</v>
      </c>
      <c r="D510" s="191">
        <v>35.609977403342072</v>
      </c>
    </row>
    <row r="511" spans="1:4" ht="21.75" customHeight="1" x14ac:dyDescent="0.2">
      <c r="A511" s="6" t="s">
        <v>1690</v>
      </c>
      <c r="B511" s="7" t="s">
        <v>1691</v>
      </c>
      <c r="C511" s="191">
        <v>7.4260750369365667</v>
      </c>
      <c r="D511" s="191">
        <v>7.3312215245348504</v>
      </c>
    </row>
    <row r="512" spans="1:4" ht="21.75" customHeight="1" x14ac:dyDescent="0.2">
      <c r="A512" s="6" t="s">
        <v>1692</v>
      </c>
      <c r="B512" s="7" t="s">
        <v>1693</v>
      </c>
      <c r="C512" s="191">
        <v>0.28499813089611542</v>
      </c>
      <c r="D512" s="191">
        <v>6.9486359892372498</v>
      </c>
    </row>
    <row r="513" spans="1:4" ht="21.75" customHeight="1" x14ac:dyDescent="0.2">
      <c r="A513" s="6" t="s">
        <v>1694</v>
      </c>
      <c r="B513" s="7" t="s">
        <v>1695</v>
      </c>
      <c r="C513" s="191">
        <v>0.10305427042096268</v>
      </c>
      <c r="D513" s="191">
        <v>0.96087210460861794</v>
      </c>
    </row>
    <row r="514" spans="1:4" ht="21.75" customHeight="1" x14ac:dyDescent="0.2">
      <c r="A514" s="6" t="s">
        <v>1696</v>
      </c>
      <c r="B514" s="7" t="s">
        <v>1697</v>
      </c>
      <c r="C514" s="191">
        <v>1.8335316944886277</v>
      </c>
      <c r="D514" s="191">
        <v>-0.39838591230103448</v>
      </c>
    </row>
    <row r="515" spans="1:4" ht="21.75" customHeight="1" x14ac:dyDescent="0.2">
      <c r="A515" s="6" t="s">
        <v>1698</v>
      </c>
      <c r="B515" s="7" t="s">
        <v>1699</v>
      </c>
      <c r="C515" s="191">
        <v>0.27602241389281063</v>
      </c>
      <c r="D515" s="191">
        <v>1.7174322585730097</v>
      </c>
    </row>
    <row r="516" spans="1:4" ht="21.75" customHeight="1" x14ac:dyDescent="0.2">
      <c r="A516" s="6" t="s">
        <v>1700</v>
      </c>
      <c r="B516" s="7" t="s">
        <v>1701</v>
      </c>
      <c r="C516" s="191">
        <v>3.2030059287995162E-2</v>
      </c>
      <c r="D516" s="191">
        <v>-7.3338108977834382E-2</v>
      </c>
    </row>
    <row r="517" spans="1:4" ht="21.75" customHeight="1" x14ac:dyDescent="0.2">
      <c r="A517" s="6" t="s">
        <v>1702</v>
      </c>
      <c r="B517" s="7" t="s">
        <v>1703</v>
      </c>
      <c r="C517" s="191">
        <v>-5.6758326657941102E-2</v>
      </c>
      <c r="D517" s="191">
        <v>12.095156426684392</v>
      </c>
    </row>
    <row r="518" spans="1:4" ht="21.75" customHeight="1" x14ac:dyDescent="0.2">
      <c r="A518" s="6" t="s">
        <v>1704</v>
      </c>
      <c r="B518" s="7" t="s">
        <v>1705</v>
      </c>
      <c r="C518" s="191">
        <v>0.22495746989366217</v>
      </c>
      <c r="D518" s="191">
        <v>25.99682178263523</v>
      </c>
    </row>
    <row r="519" spans="1:4" ht="21.75" customHeight="1" x14ac:dyDescent="0.2">
      <c r="A519" s="6" t="s">
        <v>1706</v>
      </c>
      <c r="B519" s="7" t="s">
        <v>1707</v>
      </c>
      <c r="C519" s="191">
        <v>1.496566977350839</v>
      </c>
      <c r="D519" s="191">
        <v>2.5051076949891482</v>
      </c>
    </row>
    <row r="520" spans="1:4" ht="21.75" customHeight="1" x14ac:dyDescent="0.2">
      <c r="A520" s="6" t="s">
        <v>1708</v>
      </c>
      <c r="B520" s="7" t="s">
        <v>1709</v>
      </c>
      <c r="C520" s="191">
        <v>2.4919183869133192</v>
      </c>
      <c r="D520" s="191">
        <v>33.416045353007355</v>
      </c>
    </row>
    <row r="521" spans="1:4" ht="21.75" customHeight="1" x14ac:dyDescent="0.2">
      <c r="A521" s="6" t="s">
        <v>1710</v>
      </c>
      <c r="B521" s="7" t="s">
        <v>1711</v>
      </c>
      <c r="C521" s="191">
        <v>0.23097554393059336</v>
      </c>
      <c r="D521" s="191">
        <v>9.677679174907361</v>
      </c>
    </row>
    <row r="522" spans="1:4" ht="21.75" customHeight="1" x14ac:dyDescent="0.2">
      <c r="A522" s="6" t="s">
        <v>1712</v>
      </c>
      <c r="B522" s="7" t="s">
        <v>1713</v>
      </c>
      <c r="C522" s="191">
        <v>0.48542220890383303</v>
      </c>
      <c r="D522" s="191">
        <v>10.644176125104126</v>
      </c>
    </row>
    <row r="523" spans="1:4" ht="21.75" customHeight="1" x14ac:dyDescent="0.2">
      <c r="A523" s="6" t="s">
        <v>1714</v>
      </c>
      <c r="B523" s="7" t="s">
        <v>1715</v>
      </c>
      <c r="C523" s="191">
        <v>4.8655999376613774</v>
      </c>
      <c r="D523" s="191">
        <v>10.68315919963657</v>
      </c>
    </row>
    <row r="524" spans="1:4" ht="21.75" customHeight="1" x14ac:dyDescent="0.2">
      <c r="A524" s="6" t="s">
        <v>1716</v>
      </c>
      <c r="B524" s="7" t="s">
        <v>1717</v>
      </c>
      <c r="C524" s="191">
        <v>0.88261684325658396</v>
      </c>
      <c r="D524" s="191">
        <v>-2.6269058452239311</v>
      </c>
    </row>
    <row r="525" spans="1:4" ht="21.75" customHeight="1" x14ac:dyDescent="0.2">
      <c r="A525" s="6" t="s">
        <v>1718</v>
      </c>
      <c r="B525" s="7" t="s">
        <v>1719</v>
      </c>
      <c r="C525" s="191">
        <v>-9.8232618765025769E-3</v>
      </c>
      <c r="D525" s="191">
        <v>14.662823530648179</v>
      </c>
    </row>
    <row r="526" spans="1:4" ht="21.75" customHeight="1" x14ac:dyDescent="0.2">
      <c r="A526" s="6" t="s">
        <v>1720</v>
      </c>
      <c r="B526" s="7" t="s">
        <v>1721</v>
      </c>
      <c r="C526" s="191">
        <v>7.4261287121186328</v>
      </c>
      <c r="D526" s="191">
        <v>3.3336925953331304</v>
      </c>
    </row>
    <row r="527" spans="1:4" ht="21.75" customHeight="1" x14ac:dyDescent="0.2">
      <c r="A527" s="6" t="s">
        <v>1722</v>
      </c>
      <c r="B527" s="7" t="s">
        <v>1723</v>
      </c>
      <c r="C527" s="191">
        <v>1.0362186861554603</v>
      </c>
      <c r="D527" s="191">
        <v>2.6406512610018278</v>
      </c>
    </row>
    <row r="528" spans="1:4" ht="21.75" customHeight="1" x14ac:dyDescent="0.2">
      <c r="A528" s="6" t="s">
        <v>1724</v>
      </c>
      <c r="B528" s="7" t="s">
        <v>1725</v>
      </c>
      <c r="C528" s="191">
        <v>-1.4449888132889352E-2</v>
      </c>
      <c r="D528" s="191">
        <v>8.9660935772673351</v>
      </c>
    </row>
    <row r="529" spans="1:4" ht="21.75" customHeight="1" x14ac:dyDescent="0.2">
      <c r="A529" s="6" t="s">
        <v>1726</v>
      </c>
      <c r="B529" s="7" t="s">
        <v>1727</v>
      </c>
      <c r="C529" s="191">
        <v>0.17262306131522606</v>
      </c>
      <c r="D529" s="191">
        <v>0.80760424617294957</v>
      </c>
    </row>
    <row r="530" spans="1:4" ht="21.75" customHeight="1" x14ac:dyDescent="0.2">
      <c r="A530" s="6" t="s">
        <v>1728</v>
      </c>
      <c r="B530" s="7" t="s">
        <v>1727</v>
      </c>
      <c r="C530" s="191">
        <v>0.11423906643731244</v>
      </c>
      <c r="D530" s="191">
        <v>0.79629126045416543</v>
      </c>
    </row>
    <row r="531" spans="1:4" ht="21.75" customHeight="1" x14ac:dyDescent="0.2">
      <c r="A531" s="6" t="s">
        <v>1729</v>
      </c>
      <c r="B531" s="7" t="s">
        <v>1730</v>
      </c>
      <c r="C531" s="191">
        <v>0.86602951087102276</v>
      </c>
      <c r="D531" s="191">
        <v>-0.17058197410145196</v>
      </c>
    </row>
    <row r="532" spans="1:4" ht="21.75" customHeight="1" x14ac:dyDescent="0.2">
      <c r="A532" s="6" t="s">
        <v>1731</v>
      </c>
      <c r="B532" s="7" t="s">
        <v>1732</v>
      </c>
      <c r="C532" s="191">
        <v>0.50701968370864625</v>
      </c>
      <c r="D532" s="191">
        <v>7.7275925357410866</v>
      </c>
    </row>
    <row r="533" spans="1:4" ht="21.75" customHeight="1" x14ac:dyDescent="0.2">
      <c r="A533" s="6" t="s">
        <v>1733</v>
      </c>
      <c r="B533" s="7" t="s">
        <v>1734</v>
      </c>
      <c r="C533" s="191">
        <v>0.36769409942549591</v>
      </c>
      <c r="D533" s="191">
        <v>3.0643603791431651</v>
      </c>
    </row>
    <row r="534" spans="1:4" ht="21.75" customHeight="1" x14ac:dyDescent="0.2">
      <c r="A534" s="6" t="s">
        <v>1735</v>
      </c>
      <c r="B534" s="7" t="s">
        <v>1734</v>
      </c>
      <c r="C534" s="191">
        <v>8.6212792441677899E-2</v>
      </c>
      <c r="D534" s="191">
        <v>3.1183970414876456</v>
      </c>
    </row>
    <row r="535" spans="1:4" ht="21.75" customHeight="1" x14ac:dyDescent="0.2">
      <c r="A535" s="6" t="s">
        <v>1736</v>
      </c>
      <c r="B535" s="7" t="s">
        <v>1737</v>
      </c>
      <c r="C535" s="191">
        <v>0</v>
      </c>
      <c r="D535" s="191">
        <v>4.0277174243183911</v>
      </c>
    </row>
    <row r="536" spans="1:4" ht="21.75" customHeight="1" x14ac:dyDescent="0.2">
      <c r="A536" s="6" t="s">
        <v>1738</v>
      </c>
      <c r="B536" s="7" t="s">
        <v>1739</v>
      </c>
      <c r="C536" s="191">
        <v>7.2616870980986153E-2</v>
      </c>
      <c r="D536" s="191">
        <v>9.5826614373363572</v>
      </c>
    </row>
    <row r="537" spans="1:4" ht="21.75" customHeight="1" x14ac:dyDescent="0.2">
      <c r="A537" s="6" t="s">
        <v>1740</v>
      </c>
      <c r="B537" s="7" t="s">
        <v>1741</v>
      </c>
      <c r="C537" s="191">
        <v>3.8410156513534019</v>
      </c>
      <c r="D537" s="191">
        <v>1.8036269601278856</v>
      </c>
    </row>
    <row r="538" spans="1:4" ht="21.75" customHeight="1" x14ac:dyDescent="0.2">
      <c r="A538" s="6" t="s">
        <v>1742</v>
      </c>
      <c r="B538" s="7" t="s">
        <v>1743</v>
      </c>
      <c r="C538" s="191">
        <v>0</v>
      </c>
      <c r="D538" s="191">
        <v>1.4977986917507617</v>
      </c>
    </row>
    <row r="539" spans="1:4" ht="21.75" customHeight="1" x14ac:dyDescent="0.2">
      <c r="A539" s="6" t="s">
        <v>1744</v>
      </c>
      <c r="B539" s="7" t="s">
        <v>1745</v>
      </c>
      <c r="C539" s="191">
        <v>5.3031945189823182E-2</v>
      </c>
      <c r="D539" s="191">
        <v>0.26890840396141957</v>
      </c>
    </row>
    <row r="540" spans="1:4" ht="21.75" customHeight="1" x14ac:dyDescent="0.2">
      <c r="A540" s="6" t="s">
        <v>1746</v>
      </c>
      <c r="B540" s="7" t="s">
        <v>1747</v>
      </c>
      <c r="C540" s="191">
        <v>7.869991722143338E-2</v>
      </c>
      <c r="D540" s="191">
        <v>3.8729274287429654</v>
      </c>
    </row>
    <row r="541" spans="1:4" ht="21.75" customHeight="1" x14ac:dyDescent="0.2">
      <c r="A541" s="6" t="s">
        <v>1748</v>
      </c>
      <c r="B541" s="7" t="s">
        <v>1749</v>
      </c>
      <c r="C541" s="191">
        <v>0.43051010382896532</v>
      </c>
      <c r="D541" s="191">
        <v>3.7336388980847124</v>
      </c>
    </row>
    <row r="542" spans="1:4" ht="21.75" customHeight="1" x14ac:dyDescent="0.2">
      <c r="A542" s="6" t="s">
        <v>1750</v>
      </c>
      <c r="B542" s="7" t="s">
        <v>1751</v>
      </c>
      <c r="C542" s="191">
        <v>4.1417909543048106</v>
      </c>
      <c r="D542" s="191">
        <v>43.848174789344455</v>
      </c>
    </row>
    <row r="543" spans="1:4" ht="21.75" customHeight="1" x14ac:dyDescent="0.2">
      <c r="A543" s="6" t="s">
        <v>1752</v>
      </c>
      <c r="B543" s="7" t="s">
        <v>1753</v>
      </c>
      <c r="C543" s="191">
        <v>0.26486172896921911</v>
      </c>
      <c r="D543" s="191">
        <v>0.18999755545355376</v>
      </c>
    </row>
    <row r="544" spans="1:4" ht="21.75" customHeight="1" x14ac:dyDescent="0.2">
      <c r="A544" s="6" t="s">
        <v>1754</v>
      </c>
      <c r="B544" s="7" t="s">
        <v>1755</v>
      </c>
      <c r="C544" s="191">
        <v>1.8923482311915089E-4</v>
      </c>
      <c r="D544" s="191">
        <v>15.069657425964571</v>
      </c>
    </row>
    <row r="545" spans="1:4" ht="21.75" customHeight="1" x14ac:dyDescent="0.2">
      <c r="A545" s="6" t="s">
        <v>1756</v>
      </c>
      <c r="B545" s="7" t="s">
        <v>1757</v>
      </c>
      <c r="C545" s="191">
        <v>0.52857658869317103</v>
      </c>
      <c r="D545" s="191">
        <v>5.6009025362374629</v>
      </c>
    </row>
    <row r="546" spans="1:4" ht="21.75" customHeight="1" x14ac:dyDescent="0.2">
      <c r="A546" s="6" t="s">
        <v>1758</v>
      </c>
      <c r="B546" s="7" t="s">
        <v>1759</v>
      </c>
      <c r="C546" s="191">
        <v>0.88639149938507611</v>
      </c>
      <c r="D546" s="191">
        <v>6.0769328836884871</v>
      </c>
    </row>
    <row r="547" spans="1:4" ht="21.75" customHeight="1" x14ac:dyDescent="0.2">
      <c r="A547" s="6" t="s">
        <v>1760</v>
      </c>
      <c r="B547" s="7" t="s">
        <v>1761</v>
      </c>
      <c r="C547" s="191">
        <v>0.47164633654223359</v>
      </c>
      <c r="D547" s="191">
        <v>0.29478365686901847</v>
      </c>
    </row>
    <row r="548" spans="1:4" ht="21.75" customHeight="1" x14ac:dyDescent="0.2">
      <c r="A548" s="6" t="s">
        <v>1762</v>
      </c>
      <c r="B548" s="7" t="s">
        <v>1763</v>
      </c>
      <c r="C548" s="191">
        <v>1.0534199171253884</v>
      </c>
      <c r="D548" s="191">
        <v>0.61116370488692062</v>
      </c>
    </row>
    <row r="549" spans="1:4" ht="21.75" customHeight="1" x14ac:dyDescent="0.2">
      <c r="A549" s="6" t="s">
        <v>1764</v>
      </c>
      <c r="B549" s="7" t="s">
        <v>1765</v>
      </c>
      <c r="C549" s="191">
        <v>3.4148913825645399</v>
      </c>
      <c r="D549" s="191">
        <v>7.6448680239741069</v>
      </c>
    </row>
    <row r="550" spans="1:4" ht="21.75" customHeight="1" x14ac:dyDescent="0.2">
      <c r="A550" s="6" t="s">
        <v>1766</v>
      </c>
      <c r="B550" s="7" t="s">
        <v>1767</v>
      </c>
      <c r="C550" s="191">
        <v>2.2487566572163172E-2</v>
      </c>
      <c r="D550" s="191">
        <v>12.647904460686291</v>
      </c>
    </row>
    <row r="551" spans="1:4" ht="21.75" customHeight="1" x14ac:dyDescent="0.2">
      <c r="A551" s="6" t="s">
        <v>1768</v>
      </c>
      <c r="B551" s="7" t="s">
        <v>1769</v>
      </c>
      <c r="C551" s="191">
        <v>1.4068455958750057</v>
      </c>
      <c r="D551" s="191">
        <v>8.8904798676368237</v>
      </c>
    </row>
    <row r="552" spans="1:4" ht="21.75" customHeight="1" x14ac:dyDescent="0.2">
      <c r="A552" s="6" t="s">
        <v>1770</v>
      </c>
      <c r="B552" s="7" t="s">
        <v>1771</v>
      </c>
      <c r="C552" s="191">
        <v>0.72328870892019637</v>
      </c>
      <c r="D552" s="191">
        <v>1.1149265536389743</v>
      </c>
    </row>
    <row r="553" spans="1:4" ht="21.75" customHeight="1" x14ac:dyDescent="0.2">
      <c r="A553" s="6" t="s">
        <v>1772</v>
      </c>
      <c r="B553" s="7" t="s">
        <v>1773</v>
      </c>
      <c r="C553" s="191">
        <v>0.81345712831885164</v>
      </c>
      <c r="D553" s="191">
        <v>1.208519311213732</v>
      </c>
    </row>
    <row r="554" spans="1:4" ht="21.75" customHeight="1" x14ac:dyDescent="0.2">
      <c r="A554" s="6" t="s">
        <v>1774</v>
      </c>
      <c r="B554" s="7" t="s">
        <v>1775</v>
      </c>
      <c r="C554" s="191">
        <v>0.78759814557637386</v>
      </c>
      <c r="D554" s="191">
        <v>6.2867770679978072</v>
      </c>
    </row>
    <row r="555" spans="1:4" ht="21.75" customHeight="1" x14ac:dyDescent="0.2">
      <c r="A555" s="6" t="s">
        <v>1776</v>
      </c>
      <c r="B555" s="7" t="s">
        <v>1777</v>
      </c>
      <c r="C555" s="191">
        <v>2.1322206004076426E-2</v>
      </c>
      <c r="D555" s="191">
        <v>10.307018870938368</v>
      </c>
    </row>
    <row r="556" spans="1:4" ht="21.75" customHeight="1" x14ac:dyDescent="0.2">
      <c r="A556" s="6" t="s">
        <v>1778</v>
      </c>
      <c r="B556" s="7" t="s">
        <v>1779</v>
      </c>
      <c r="C556" s="191">
        <v>0.39362927764524958</v>
      </c>
      <c r="D556" s="191">
        <v>2.1382526937247945</v>
      </c>
    </row>
    <row r="557" spans="1:4" ht="21.75" customHeight="1" x14ac:dyDescent="0.2">
      <c r="A557" s="6" t="s">
        <v>1780</v>
      </c>
      <c r="B557" s="7" t="s">
        <v>1781</v>
      </c>
      <c r="C557" s="191">
        <v>0</v>
      </c>
      <c r="D557" s="191">
        <v>4.9859460147091049E-2</v>
      </c>
    </row>
    <row r="558" spans="1:4" ht="21.75" customHeight="1" x14ac:dyDescent="0.2">
      <c r="A558" s="6" t="s">
        <v>1782</v>
      </c>
      <c r="B558" s="7" t="s">
        <v>1781</v>
      </c>
      <c r="C558" s="191">
        <v>0</v>
      </c>
      <c r="D558" s="191">
        <v>9.3321690769243709E-2</v>
      </c>
    </row>
    <row r="559" spans="1:4" ht="21.75" customHeight="1" x14ac:dyDescent="0.2">
      <c r="A559" s="6" t="s">
        <v>1783</v>
      </c>
      <c r="B559" s="7" t="s">
        <v>1784</v>
      </c>
      <c r="C559" s="191">
        <v>1.9986061343090604</v>
      </c>
      <c r="D559" s="191">
        <v>0.18232942435091251</v>
      </c>
    </row>
    <row r="560" spans="1:4" ht="21.75" customHeight="1" x14ac:dyDescent="0.2">
      <c r="A560" s="6" t="s">
        <v>1785</v>
      </c>
      <c r="B560" s="7" t="s">
        <v>1786</v>
      </c>
      <c r="C560" s="191">
        <v>5.9631837266707621E-4</v>
      </c>
      <c r="D560" s="191">
        <v>1.4167557271220532</v>
      </c>
    </row>
    <row r="561" spans="1:4" ht="21.75" customHeight="1" x14ac:dyDescent="0.2">
      <c r="A561" s="6" t="s">
        <v>1787</v>
      </c>
      <c r="B561" s="7" t="s">
        <v>1786</v>
      </c>
      <c r="C561" s="191">
        <v>5.8890289142415203E-4</v>
      </c>
      <c r="D561" s="191">
        <v>1.4172517839860388</v>
      </c>
    </row>
    <row r="562" spans="1:4" ht="21.75" customHeight="1" x14ac:dyDescent="0.2">
      <c r="A562" s="6" t="s">
        <v>1788</v>
      </c>
      <c r="B562" s="7" t="s">
        <v>1789</v>
      </c>
      <c r="C562" s="191">
        <v>2.1306753976963062</v>
      </c>
      <c r="D562" s="191">
        <v>0.79468898676172184</v>
      </c>
    </row>
    <row r="563" spans="1:4" ht="21.75" customHeight="1" x14ac:dyDescent="0.2">
      <c r="A563" s="6" t="s">
        <v>1790</v>
      </c>
      <c r="B563" s="7" t="s">
        <v>1791</v>
      </c>
      <c r="C563" s="191">
        <v>2.5785171456399976</v>
      </c>
      <c r="D563" s="191">
        <v>4.1474772821929013</v>
      </c>
    </row>
    <row r="564" spans="1:4" ht="21.75" customHeight="1" x14ac:dyDescent="0.2">
      <c r="A564" s="6" t="s">
        <v>1792</v>
      </c>
      <c r="B564" s="7" t="s">
        <v>1791</v>
      </c>
      <c r="C564" s="191">
        <v>0.3251509249139678</v>
      </c>
      <c r="D564" s="191">
        <v>3.7271815791134908</v>
      </c>
    </row>
    <row r="565" spans="1:4" ht="21.75" customHeight="1" x14ac:dyDescent="0.2">
      <c r="A565" s="6" t="s">
        <v>1793</v>
      </c>
      <c r="B565" s="7" t="s">
        <v>1794</v>
      </c>
      <c r="C565" s="191">
        <v>0.64210941893565465</v>
      </c>
      <c r="D565" s="191">
        <v>2.2898722604838735</v>
      </c>
    </row>
    <row r="566" spans="1:4" ht="21.75" customHeight="1" x14ac:dyDescent="0.2">
      <c r="A566" s="6" t="s">
        <v>1795</v>
      </c>
      <c r="B566" s="7" t="s">
        <v>1794</v>
      </c>
      <c r="C566" s="191">
        <v>0.63804790918402354</v>
      </c>
      <c r="D566" s="191">
        <v>1.6118353734302728</v>
      </c>
    </row>
    <row r="567" spans="1:4" ht="21.75" customHeight="1" x14ac:dyDescent="0.2">
      <c r="A567" s="6" t="s">
        <v>1796</v>
      </c>
      <c r="B567" s="7" t="s">
        <v>1797</v>
      </c>
      <c r="C567" s="191">
        <v>1.6643703091553388</v>
      </c>
      <c r="D567" s="191">
        <v>-4.7104779894253008</v>
      </c>
    </row>
    <row r="568" spans="1:4" ht="21.75" customHeight="1" x14ac:dyDescent="0.2">
      <c r="A568" s="6" t="s">
        <v>1798</v>
      </c>
      <c r="B568" s="7" t="s">
        <v>1799</v>
      </c>
      <c r="C568" s="191">
        <v>0.44380320507982318</v>
      </c>
      <c r="D568" s="191">
        <v>-8.1502764373719755E-2</v>
      </c>
    </row>
    <row r="569" spans="1:4" ht="21.75" customHeight="1" x14ac:dyDescent="0.2">
      <c r="A569" s="6" t="s">
        <v>1800</v>
      </c>
      <c r="B569" s="7" t="s">
        <v>1801</v>
      </c>
      <c r="C569" s="191">
        <v>0.1541421149600006</v>
      </c>
      <c r="D569" s="191">
        <v>0.44288689852339941</v>
      </c>
    </row>
    <row r="570" spans="1:4" ht="21.75" customHeight="1" x14ac:dyDescent="0.2">
      <c r="A570" s="6" t="s">
        <v>1802</v>
      </c>
      <c r="B570" s="7" t="s">
        <v>1803</v>
      </c>
      <c r="C570" s="191">
        <v>-1.9424618332772273E-2</v>
      </c>
      <c r="D570" s="191">
        <v>10.241156739606769</v>
      </c>
    </row>
    <row r="571" spans="1:4" ht="21.75" customHeight="1" x14ac:dyDescent="0.2">
      <c r="A571" s="6" t="s">
        <v>1804</v>
      </c>
      <c r="B571" s="7" t="s">
        <v>1805</v>
      </c>
      <c r="C571" s="191">
        <v>0</v>
      </c>
      <c r="D571" s="191">
        <v>4.3128969315058319</v>
      </c>
    </row>
    <row r="572" spans="1:4" ht="21.75" customHeight="1" x14ac:dyDescent="0.2">
      <c r="A572" s="6" t="s">
        <v>1806</v>
      </c>
      <c r="B572" s="7" t="s">
        <v>1807</v>
      </c>
      <c r="C572" s="191">
        <v>1.1747913289018768</v>
      </c>
      <c r="D572" s="191">
        <v>8.2126595212828928</v>
      </c>
    </row>
    <row r="573" spans="1:4" ht="21.75" customHeight="1" x14ac:dyDescent="0.2">
      <c r="A573" s="6" t="s">
        <v>1808</v>
      </c>
      <c r="B573" s="7" t="s">
        <v>1809</v>
      </c>
      <c r="C573" s="191">
        <v>3.0107662685698053</v>
      </c>
      <c r="D573" s="191">
        <v>5.8893127529255391</v>
      </c>
    </row>
    <row r="574" spans="1:4" ht="21.75" customHeight="1" x14ac:dyDescent="0.2">
      <c r="A574" s="6" t="s">
        <v>1810</v>
      </c>
      <c r="B574" s="7" t="s">
        <v>1811</v>
      </c>
      <c r="C574" s="191">
        <v>4.0352280172310968E-2</v>
      </c>
      <c r="D574" s="191">
        <v>9.006607309571308</v>
      </c>
    </row>
    <row r="575" spans="1:4" ht="21.75" customHeight="1" x14ac:dyDescent="0.2">
      <c r="A575" s="6" t="s">
        <v>1812</v>
      </c>
      <c r="B575" s="7" t="s">
        <v>1813</v>
      </c>
      <c r="C575" s="191">
        <v>5.3366783760344605</v>
      </c>
      <c r="D575" s="191">
        <v>5.3146362358571215</v>
      </c>
    </row>
    <row r="576" spans="1:4" ht="21.75" customHeight="1" x14ac:dyDescent="0.2">
      <c r="A576" s="6" t="s">
        <v>1814</v>
      </c>
      <c r="B576" s="7" t="s">
        <v>1815</v>
      </c>
      <c r="C576" s="191">
        <v>1.1112461441109641E-2</v>
      </c>
      <c r="D576" s="191">
        <v>5.3041974958131668</v>
      </c>
    </row>
    <row r="577" spans="1:4" ht="21.75" customHeight="1" x14ac:dyDescent="0.2">
      <c r="A577" s="6" t="s">
        <v>1816</v>
      </c>
      <c r="B577" s="7" t="s">
        <v>1817</v>
      </c>
      <c r="C577" s="191">
        <v>4.1228082629511782</v>
      </c>
      <c r="D577" s="191">
        <v>5.1657918543093038</v>
      </c>
    </row>
    <row r="578" spans="1:4" ht="21.75" customHeight="1" x14ac:dyDescent="0.2">
      <c r="A578" s="6" t="s">
        <v>1818</v>
      </c>
      <c r="B578" s="7" t="s">
        <v>1819</v>
      </c>
      <c r="C578" s="191">
        <v>-0.1229366723981458</v>
      </c>
      <c r="D578" s="191">
        <v>0.16151944465225324</v>
      </c>
    </row>
    <row r="579" spans="1:4" ht="21.75" customHeight="1" x14ac:dyDescent="0.2">
      <c r="A579" s="6" t="s">
        <v>1820</v>
      </c>
      <c r="B579" s="7" t="s">
        <v>1821</v>
      </c>
      <c r="C579" s="191">
        <v>0.53736142256728359</v>
      </c>
      <c r="D579" s="191">
        <v>-0.28132104561233662</v>
      </c>
    </row>
    <row r="580" spans="1:4" ht="21.75" customHeight="1" x14ac:dyDescent="0.2">
      <c r="A580" s="6" t="s">
        <v>1822</v>
      </c>
      <c r="B580" s="7" t="s">
        <v>1823</v>
      </c>
      <c r="C580" s="191">
        <v>12.590795543940001</v>
      </c>
      <c r="D580" s="191">
        <v>-2.9709053061221971</v>
      </c>
    </row>
    <row r="581" spans="1:4" ht="21.75" customHeight="1" x14ac:dyDescent="0.2">
      <c r="A581" s="6" t="s">
        <v>1824</v>
      </c>
      <c r="B581" s="7" t="s">
        <v>1825</v>
      </c>
      <c r="C581" s="191">
        <v>0.57074071387833003</v>
      </c>
      <c r="D581" s="191">
        <v>10.181518862702044</v>
      </c>
    </row>
    <row r="582" spans="1:4" ht="21.75" customHeight="1" x14ac:dyDescent="0.2">
      <c r="A582" s="6" t="s">
        <v>1826</v>
      </c>
      <c r="B582" s="7" t="s">
        <v>1827</v>
      </c>
      <c r="C582" s="191">
        <v>2.6167141336536464</v>
      </c>
      <c r="D582" s="191">
        <v>16.823128437599781</v>
      </c>
    </row>
    <row r="583" spans="1:4" ht="21.75" customHeight="1" x14ac:dyDescent="0.2">
      <c r="A583" s="6" t="s">
        <v>1828</v>
      </c>
      <c r="B583" s="7" t="s">
        <v>1829</v>
      </c>
      <c r="C583" s="191">
        <v>0.47747973381602299</v>
      </c>
      <c r="D583" s="191">
        <v>16.117360008501905</v>
      </c>
    </row>
    <row r="584" spans="1:4" ht="21.75" customHeight="1" x14ac:dyDescent="0.2">
      <c r="A584" s="6" t="s">
        <v>1830</v>
      </c>
      <c r="B584" s="7" t="s">
        <v>1831</v>
      </c>
      <c r="C584" s="191">
        <v>1.9469035952806424</v>
      </c>
      <c r="D584" s="191">
        <v>4.7862698231265792</v>
      </c>
    </row>
    <row r="585" spans="1:4" ht="21.75" customHeight="1" x14ac:dyDescent="0.2">
      <c r="A585" s="6" t="s">
        <v>1832</v>
      </c>
      <c r="B585" s="7" t="s">
        <v>1833</v>
      </c>
      <c r="C585" s="191">
        <v>0.74280389153138882</v>
      </c>
      <c r="D585" s="191">
        <v>3.5222876837708461</v>
      </c>
    </row>
    <row r="586" spans="1:4" ht="21.75" customHeight="1" x14ac:dyDescent="0.2">
      <c r="A586" s="6" t="s">
        <v>1834</v>
      </c>
      <c r="B586" s="7" t="s">
        <v>1835</v>
      </c>
      <c r="C586" s="191">
        <v>1.378826980812498</v>
      </c>
      <c r="D586" s="191">
        <v>1.9196074220356625</v>
      </c>
    </row>
    <row r="587" spans="1:4" ht="21.75" customHeight="1" x14ac:dyDescent="0.2">
      <c r="A587" s="6" t="s">
        <v>1836</v>
      </c>
      <c r="B587" s="7" t="s">
        <v>1837</v>
      </c>
      <c r="C587" s="191">
        <v>3.0974259126169441</v>
      </c>
      <c r="D587" s="191">
        <v>11.975181220339572</v>
      </c>
    </row>
    <row r="588" spans="1:4" ht="21.75" customHeight="1" x14ac:dyDescent="0.2">
      <c r="A588" s="6" t="s">
        <v>1838</v>
      </c>
      <c r="B588" s="7" t="s">
        <v>1839</v>
      </c>
      <c r="C588" s="191">
        <v>2.5969914357115309</v>
      </c>
      <c r="D588" s="191">
        <v>0.3826663540591404</v>
      </c>
    </row>
    <row r="589" spans="1:4" ht="21.75" customHeight="1" x14ac:dyDescent="0.2">
      <c r="A589" s="6" t="s">
        <v>1840</v>
      </c>
      <c r="B589" s="7" t="s">
        <v>1841</v>
      </c>
      <c r="C589" s="191">
        <v>0.49380608396260373</v>
      </c>
      <c r="D589" s="191">
        <v>-0.5933661618490268</v>
      </c>
    </row>
    <row r="590" spans="1:4" ht="21.75" customHeight="1" x14ac:dyDescent="0.2">
      <c r="A590" s="6" t="s">
        <v>1842</v>
      </c>
      <c r="B590" s="7" t="s">
        <v>1843</v>
      </c>
      <c r="C590" s="191">
        <v>0.94996489253968353</v>
      </c>
      <c r="D590" s="191">
        <v>1.1858732949783195</v>
      </c>
    </row>
    <row r="591" spans="1:4" ht="21.75" customHeight="1" x14ac:dyDescent="0.2">
      <c r="A591" s="6" t="s">
        <v>1844</v>
      </c>
      <c r="B591" s="7" t="s">
        <v>1845</v>
      </c>
      <c r="C591" s="191">
        <v>0.73981866235560401</v>
      </c>
      <c r="D591" s="191">
        <v>11.261368740129885</v>
      </c>
    </row>
    <row r="592" spans="1:4" ht="21.75" customHeight="1" x14ac:dyDescent="0.2">
      <c r="A592" s="6" t="s">
        <v>1846</v>
      </c>
      <c r="B592" s="7" t="s">
        <v>1847</v>
      </c>
      <c r="C592" s="191">
        <v>-2.7345156154106709E-2</v>
      </c>
      <c r="D592" s="191">
        <v>14.807491157252787</v>
      </c>
    </row>
    <row r="593" spans="1:4" ht="21.75" customHeight="1" x14ac:dyDescent="0.2">
      <c r="A593" s="6" t="s">
        <v>1848</v>
      </c>
      <c r="B593" s="7" t="s">
        <v>1849</v>
      </c>
      <c r="C593" s="191">
        <v>5.728658603874103</v>
      </c>
      <c r="D593" s="191">
        <v>7.0303000495692594</v>
      </c>
    </row>
    <row r="594" spans="1:4" ht="21.75" customHeight="1" x14ac:dyDescent="0.2">
      <c r="A594" s="6" t="s">
        <v>1850</v>
      </c>
      <c r="B594" s="7" t="s">
        <v>1851</v>
      </c>
      <c r="C594" s="191">
        <v>1.5399237909493748</v>
      </c>
      <c r="D594" s="191">
        <v>7.1147664290146748</v>
      </c>
    </row>
    <row r="595" spans="1:4" ht="21.75" customHeight="1" x14ac:dyDescent="0.2">
      <c r="A595" s="6" t="s">
        <v>1852</v>
      </c>
      <c r="B595" s="7" t="s">
        <v>1853</v>
      </c>
      <c r="C595" s="191">
        <v>4.4715204429716042</v>
      </c>
      <c r="D595" s="191">
        <v>-6.802492449159006</v>
      </c>
    </row>
    <row r="596" spans="1:4" ht="21.75" customHeight="1" x14ac:dyDescent="0.2">
      <c r="A596" s="6" t="s">
        <v>1854</v>
      </c>
      <c r="B596" s="7" t="s">
        <v>1855</v>
      </c>
      <c r="C596" s="191">
        <v>0.14310888344854353</v>
      </c>
      <c r="D596" s="191">
        <v>1.1521237611591324</v>
      </c>
    </row>
    <row r="597" spans="1:4" ht="21.75" customHeight="1" x14ac:dyDescent="0.2">
      <c r="A597" s="6" t="s">
        <v>1856</v>
      </c>
      <c r="B597" s="7" t="s">
        <v>1857</v>
      </c>
      <c r="C597" s="191">
        <v>0.10672513654573282</v>
      </c>
      <c r="D597" s="191">
        <v>2.9519068466588285</v>
      </c>
    </row>
    <row r="598" spans="1:4" ht="21.75" customHeight="1" x14ac:dyDescent="0.2">
      <c r="A598" s="6" t="s">
        <v>1858</v>
      </c>
      <c r="B598" s="7" t="s">
        <v>1859</v>
      </c>
      <c r="C598" s="191">
        <v>0.63388793181894787</v>
      </c>
      <c r="D598" s="191">
        <v>8.1295095038809713</v>
      </c>
    </row>
    <row r="599" spans="1:4" ht="21.75" customHeight="1" x14ac:dyDescent="0.2">
      <c r="A599" s="6" t="s">
        <v>1860</v>
      </c>
      <c r="B599" s="7" t="s">
        <v>1861</v>
      </c>
      <c r="C599" s="191">
        <v>3.1508419788442044E-2</v>
      </c>
      <c r="D599" s="191">
        <v>6.2751181819423039</v>
      </c>
    </row>
    <row r="600" spans="1:4" ht="21.75" customHeight="1" x14ac:dyDescent="0.2">
      <c r="A600" s="6" t="s">
        <v>1862</v>
      </c>
      <c r="B600" s="7" t="s">
        <v>1863</v>
      </c>
      <c r="C600" s="191">
        <v>-4.9231057384152607E-2</v>
      </c>
      <c r="D600" s="191">
        <v>-0.68576276750833576</v>
      </c>
    </row>
    <row r="601" spans="1:4" ht="21.75" customHeight="1" x14ac:dyDescent="0.2">
      <c r="A601" s="6" t="s">
        <v>1864</v>
      </c>
      <c r="B601" s="7" t="s">
        <v>1865</v>
      </c>
      <c r="C601" s="191">
        <v>0.28776191011716906</v>
      </c>
      <c r="D601" s="191">
        <v>1.8884982958157646</v>
      </c>
    </row>
    <row r="602" spans="1:4" ht="21.75" customHeight="1" x14ac:dyDescent="0.2">
      <c r="A602" s="6" t="s">
        <v>1866</v>
      </c>
      <c r="B602" s="7" t="s">
        <v>1867</v>
      </c>
      <c r="C602" s="191">
        <v>0.92923390052741073</v>
      </c>
      <c r="D602" s="191">
        <v>6.7748335189813087</v>
      </c>
    </row>
    <row r="603" spans="1:4" ht="21.75" customHeight="1" x14ac:dyDescent="0.2">
      <c r="A603" s="6" t="s">
        <v>1868</v>
      </c>
      <c r="B603" s="7" t="s">
        <v>1869</v>
      </c>
      <c r="C603" s="191">
        <v>0.16564429129621761</v>
      </c>
      <c r="D603" s="191">
        <v>-0.33462571658564622</v>
      </c>
    </row>
    <row r="604" spans="1:4" ht="21.75" customHeight="1" x14ac:dyDescent="0.2">
      <c r="A604" s="6" t="s">
        <v>1870</v>
      </c>
      <c r="B604" s="7" t="s">
        <v>1871</v>
      </c>
      <c r="C604" s="191">
        <v>-4.9953659466029018E-3</v>
      </c>
      <c r="D604" s="191">
        <v>8.6618662988051902</v>
      </c>
    </row>
    <row r="605" spans="1:4" ht="21.75" customHeight="1" x14ac:dyDescent="0.2">
      <c r="A605" s="6" t="s">
        <v>1872</v>
      </c>
      <c r="B605" s="7" t="s">
        <v>1873</v>
      </c>
      <c r="C605" s="191">
        <v>4.1558687478720699</v>
      </c>
      <c r="D605" s="191">
        <v>6.89127156169911</v>
      </c>
    </row>
    <row r="606" spans="1:4" ht="21.75" customHeight="1" x14ac:dyDescent="0.2">
      <c r="A606" s="6" t="s">
        <v>1874</v>
      </c>
      <c r="B606" s="7" t="s">
        <v>1875</v>
      </c>
      <c r="C606" s="191">
        <v>0</v>
      </c>
      <c r="D606" s="191">
        <v>1.1247181652129452</v>
      </c>
    </row>
    <row r="607" spans="1:4" ht="21.75" customHeight="1" x14ac:dyDescent="0.2">
      <c r="A607" s="6" t="s">
        <v>1876</v>
      </c>
      <c r="B607" s="7" t="s">
        <v>1877</v>
      </c>
      <c r="C607" s="191">
        <v>2.0290793893456236</v>
      </c>
      <c r="D607" s="191">
        <v>10.609630622544927</v>
      </c>
    </row>
    <row r="608" spans="1:4" ht="21.75" customHeight="1" x14ac:dyDescent="0.2">
      <c r="A608" s="6" t="s">
        <v>1878</v>
      </c>
      <c r="B608" s="7" t="s">
        <v>1879</v>
      </c>
      <c r="C608" s="191">
        <v>7.2086471924748347E-2</v>
      </c>
      <c r="D608" s="191">
        <v>4.9160620164472668</v>
      </c>
    </row>
    <row r="609" spans="1:4" ht="21.75" customHeight="1" x14ac:dyDescent="0.2">
      <c r="A609" s="6" t="s">
        <v>1880</v>
      </c>
      <c r="B609" s="7" t="s">
        <v>1881</v>
      </c>
      <c r="C609" s="191">
        <v>-6.6002823174917444E-2</v>
      </c>
      <c r="D609" s="191">
        <v>29.531813241750118</v>
      </c>
    </row>
    <row r="610" spans="1:4" ht="21.75" customHeight="1" x14ac:dyDescent="0.2">
      <c r="A610" s="6" t="s">
        <v>1882</v>
      </c>
      <c r="B610" s="7" t="s">
        <v>1883</v>
      </c>
      <c r="C610" s="191">
        <v>2.5964922628466745E-2</v>
      </c>
      <c r="D610" s="191">
        <v>4.3564382602752989</v>
      </c>
    </row>
    <row r="611" spans="1:4" ht="21.75" customHeight="1" x14ac:dyDescent="0.2">
      <c r="A611" s="6" t="s">
        <v>1884</v>
      </c>
      <c r="B611" s="7" t="s">
        <v>1885</v>
      </c>
      <c r="C611" s="191">
        <v>1.7465004186154367</v>
      </c>
      <c r="D611" s="191">
        <v>1.3686220288311242</v>
      </c>
    </row>
    <row r="612" spans="1:4" ht="21.75" customHeight="1" x14ac:dyDescent="0.2">
      <c r="A612" s="6" t="s">
        <v>1886</v>
      </c>
      <c r="B612" s="7" t="s">
        <v>1887</v>
      </c>
      <c r="C612" s="191">
        <v>7.618580193556183E-3</v>
      </c>
      <c r="D612" s="191">
        <v>5.9793321786714522</v>
      </c>
    </row>
    <row r="613" spans="1:4" ht="21.75" customHeight="1" x14ac:dyDescent="0.2">
      <c r="A613" s="6" t="s">
        <v>1888</v>
      </c>
      <c r="B613" s="7" t="s">
        <v>1889</v>
      </c>
      <c r="C613" s="191">
        <v>0.77345176183137898</v>
      </c>
      <c r="D613" s="191">
        <v>0.37907951865262524</v>
      </c>
    </row>
    <row r="614" spans="1:4" ht="21.75" customHeight="1" x14ac:dyDescent="0.2">
      <c r="A614" s="6" t="s">
        <v>1890</v>
      </c>
      <c r="B614" s="7" t="s">
        <v>1891</v>
      </c>
      <c r="C614" s="191">
        <v>0.81271276559761052</v>
      </c>
      <c r="D614" s="191">
        <v>21.191643939276233</v>
      </c>
    </row>
    <row r="615" spans="1:4" ht="21.75" customHeight="1" x14ac:dyDescent="0.2">
      <c r="A615" s="6" t="s">
        <v>1892</v>
      </c>
      <c r="B615" s="7" t="s">
        <v>1893</v>
      </c>
      <c r="C615" s="191">
        <v>2.4315473608961042</v>
      </c>
      <c r="D615" s="191">
        <v>1.558043675340004</v>
      </c>
    </row>
    <row r="616" spans="1:4" ht="21.75" customHeight="1" x14ac:dyDescent="0.2">
      <c r="A616" s="6" t="s">
        <v>1894</v>
      </c>
      <c r="B616" s="7" t="s">
        <v>1895</v>
      </c>
      <c r="C616" s="191">
        <v>1.2539453274635206</v>
      </c>
      <c r="D616" s="191">
        <v>5.7375849037570337</v>
      </c>
    </row>
    <row r="617" spans="1:4" ht="21.75" customHeight="1" x14ac:dyDescent="0.2">
      <c r="A617" s="6" t="s">
        <v>1896</v>
      </c>
      <c r="B617" s="7" t="s">
        <v>1897</v>
      </c>
      <c r="C617" s="191">
        <v>9.4142680187855508</v>
      </c>
      <c r="D617" s="191">
        <v>-2.6986470055164204</v>
      </c>
    </row>
    <row r="618" spans="1:4" ht="21.75" customHeight="1" x14ac:dyDescent="0.2">
      <c r="A618" s="6" t="s">
        <v>1898</v>
      </c>
      <c r="B618" s="7" t="s">
        <v>1899</v>
      </c>
      <c r="C618" s="191">
        <v>1.1590426253759216</v>
      </c>
      <c r="D618" s="191">
        <v>-2.6018459816159449</v>
      </c>
    </row>
    <row r="619" spans="1:4" ht="21.75" customHeight="1" x14ac:dyDescent="0.2">
      <c r="A619" s="6" t="s">
        <v>1900</v>
      </c>
      <c r="B619" s="7" t="s">
        <v>1901</v>
      </c>
      <c r="C619" s="191">
        <v>3.0061147754429403</v>
      </c>
      <c r="D619" s="191">
        <v>7.8138869306806438</v>
      </c>
    </row>
    <row r="620" spans="1:4" ht="21.75" customHeight="1" x14ac:dyDescent="0.2">
      <c r="A620" s="6" t="s">
        <v>1902</v>
      </c>
      <c r="B620" s="7" t="s">
        <v>1903</v>
      </c>
      <c r="C620" s="191">
        <v>8.0710336476916056E-2</v>
      </c>
      <c r="D620" s="191">
        <v>1.4974531410818559E-2</v>
      </c>
    </row>
    <row r="621" spans="1:4" ht="21.75" customHeight="1" x14ac:dyDescent="0.2">
      <c r="A621" s="6" t="s">
        <v>1904</v>
      </c>
      <c r="B621" s="7" t="s">
        <v>1905</v>
      </c>
      <c r="C621" s="191">
        <v>1.6001583446969572</v>
      </c>
      <c r="D621" s="191">
        <v>12.956010998388496</v>
      </c>
    </row>
    <row r="622" spans="1:4" ht="21.75" customHeight="1" x14ac:dyDescent="0.2">
      <c r="A622" s="6" t="s">
        <v>1906</v>
      </c>
      <c r="B622" s="7" t="s">
        <v>1907</v>
      </c>
      <c r="C622" s="191">
        <v>0.49231614822358394</v>
      </c>
      <c r="D622" s="191">
        <v>9.6891707371300875</v>
      </c>
    </row>
    <row r="623" spans="1:4" ht="21.75" customHeight="1" x14ac:dyDescent="0.2">
      <c r="A623" s="6" t="s">
        <v>1908</v>
      </c>
      <c r="B623" s="7" t="s">
        <v>1909</v>
      </c>
      <c r="C623" s="191">
        <v>2.8371574836732378</v>
      </c>
      <c r="D623" s="191">
        <v>15.398017204125203</v>
      </c>
    </row>
    <row r="624" spans="1:4" ht="21.75" customHeight="1" x14ac:dyDescent="0.2">
      <c r="A624" s="6" t="s">
        <v>1910</v>
      </c>
      <c r="B624" s="7" t="s">
        <v>1911</v>
      </c>
      <c r="C624" s="191">
        <v>4.4795518646058977E-2</v>
      </c>
      <c r="D624" s="191">
        <v>1.7167772836165678</v>
      </c>
    </row>
    <row r="625" spans="1:4" ht="21.75" customHeight="1" x14ac:dyDescent="0.2">
      <c r="A625" s="6" t="s">
        <v>1912</v>
      </c>
      <c r="B625" s="7" t="s">
        <v>1913</v>
      </c>
      <c r="C625" s="191">
        <v>1.5712736615751117</v>
      </c>
      <c r="D625" s="191">
        <v>5.8620392332732724E-2</v>
      </c>
    </row>
    <row r="626" spans="1:4" ht="21.75" customHeight="1" x14ac:dyDescent="0.2">
      <c r="A626" s="6" t="s">
        <v>1914</v>
      </c>
      <c r="B626" s="7" t="s">
        <v>1915</v>
      </c>
      <c r="C626" s="191">
        <v>-1.5585645579692746E-2</v>
      </c>
      <c r="D626" s="191">
        <v>2.7115854674171542</v>
      </c>
    </row>
    <row r="627" spans="1:4" ht="21.75" customHeight="1" x14ac:dyDescent="0.2">
      <c r="A627" s="6" t="s">
        <v>1916</v>
      </c>
      <c r="B627" s="7" t="s">
        <v>1917</v>
      </c>
      <c r="C627" s="191">
        <v>2.4867457327389313E-2</v>
      </c>
      <c r="D627" s="191">
        <v>1.1793455533934358</v>
      </c>
    </row>
    <row r="628" spans="1:4" ht="21.75" customHeight="1" x14ac:dyDescent="0.2">
      <c r="A628" s="6" t="s">
        <v>1918</v>
      </c>
      <c r="B628" s="7" t="s">
        <v>1919</v>
      </c>
      <c r="C628" s="191">
        <v>5.8667277641879199E-2</v>
      </c>
      <c r="D628" s="191">
        <v>0.13031359627222225</v>
      </c>
    </row>
    <row r="629" spans="1:4" ht="21.75" customHeight="1" x14ac:dyDescent="0.2">
      <c r="A629" s="6" t="s">
        <v>1920</v>
      </c>
      <c r="B629" s="7" t="s">
        <v>1921</v>
      </c>
      <c r="C629" s="191">
        <v>8.3725803021399231E-2</v>
      </c>
      <c r="D629" s="191">
        <v>5.3278647411454827E-2</v>
      </c>
    </row>
    <row r="630" spans="1:4" ht="21.75" customHeight="1" x14ac:dyDescent="0.2">
      <c r="A630" s="6" t="s">
        <v>1922</v>
      </c>
      <c r="B630" s="7" t="s">
        <v>1923</v>
      </c>
      <c r="C630" s="191">
        <v>0.40921133076205596</v>
      </c>
      <c r="D630" s="191">
        <v>0.47102941747271565</v>
      </c>
    </row>
    <row r="631" spans="1:4" ht="21.75" customHeight="1" x14ac:dyDescent="0.2">
      <c r="A631" s="6" t="s">
        <v>1924</v>
      </c>
      <c r="B631" s="7" t="s">
        <v>1925</v>
      </c>
      <c r="C631" s="191">
        <v>0.34975006320995716</v>
      </c>
      <c r="D631" s="191">
        <v>0.95699640051067525</v>
      </c>
    </row>
    <row r="632" spans="1:4" ht="21.75" customHeight="1" x14ac:dyDescent="0.2">
      <c r="A632" s="6" t="s">
        <v>1926</v>
      </c>
      <c r="B632" s="7" t="s">
        <v>1927</v>
      </c>
      <c r="C632" s="191">
        <v>4.5477270242049124E-2</v>
      </c>
      <c r="D632" s="191">
        <v>3.6091194379788849</v>
      </c>
    </row>
    <row r="633" spans="1:4" ht="21.75" customHeight="1" x14ac:dyDescent="0.2">
      <c r="A633" s="6" t="s">
        <v>1928</v>
      </c>
      <c r="B633" s="7" t="s">
        <v>1929</v>
      </c>
      <c r="C633" s="191">
        <v>0.90637210928970158</v>
      </c>
      <c r="D633" s="191">
        <v>4.0826043300249788</v>
      </c>
    </row>
    <row r="634" spans="1:4" ht="21.75" customHeight="1" x14ac:dyDescent="0.2">
      <c r="A634" s="6" t="s">
        <v>1930</v>
      </c>
      <c r="B634" s="7" t="s">
        <v>1931</v>
      </c>
      <c r="C634" s="191">
        <v>2.3966506934895904</v>
      </c>
      <c r="D634" s="191">
        <v>12.379061451163741</v>
      </c>
    </row>
    <row r="635" spans="1:4" ht="21.75" customHeight="1" x14ac:dyDescent="0.2">
      <c r="A635" s="6" t="s">
        <v>1932</v>
      </c>
      <c r="B635" s="7" t="s">
        <v>1933</v>
      </c>
      <c r="C635" s="191">
        <v>-8.5488771191708206E-3</v>
      </c>
      <c r="D635" s="191">
        <v>10.83456991338242</v>
      </c>
    </row>
    <row r="636" spans="1:4" ht="21.75" customHeight="1" x14ac:dyDescent="0.2">
      <c r="A636" s="6" t="s">
        <v>1934</v>
      </c>
      <c r="B636" s="7" t="s">
        <v>1935</v>
      </c>
      <c r="C636" s="191">
        <v>0.13444428825256455</v>
      </c>
      <c r="D636" s="191">
        <v>0.97118664137502686</v>
      </c>
    </row>
    <row r="637" spans="1:4" ht="21.75" customHeight="1" x14ac:dyDescent="0.2">
      <c r="A637" s="6" t="s">
        <v>1936</v>
      </c>
      <c r="B637" s="7" t="s">
        <v>1937</v>
      </c>
      <c r="C637" s="191">
        <v>0.73437107977720206</v>
      </c>
      <c r="D637" s="191">
        <v>14.853719626920466</v>
      </c>
    </row>
    <row r="638" spans="1:4" ht="21.75" customHeight="1" x14ac:dyDescent="0.2">
      <c r="A638" s="6" t="s">
        <v>1938</v>
      </c>
      <c r="B638" s="7" t="s">
        <v>1939</v>
      </c>
      <c r="C638" s="191">
        <v>4.0459831896212775</v>
      </c>
      <c r="D638" s="191">
        <v>4.3767781977981866</v>
      </c>
    </row>
    <row r="639" spans="1:4" ht="21.75" customHeight="1" x14ac:dyDescent="0.2">
      <c r="A639" s="6" t="s">
        <v>1940</v>
      </c>
      <c r="B639" s="7" t="s">
        <v>1941</v>
      </c>
      <c r="C639" s="191">
        <v>1.3822284925414585</v>
      </c>
      <c r="D639" s="191">
        <v>7.8595151804254311</v>
      </c>
    </row>
    <row r="640" spans="1:4" ht="21.75" customHeight="1" x14ac:dyDescent="0.2">
      <c r="A640" s="6" t="s">
        <v>1942</v>
      </c>
      <c r="B640" s="7" t="s">
        <v>1943</v>
      </c>
      <c r="C640" s="191">
        <v>3.6499588886534444</v>
      </c>
      <c r="D640" s="191">
        <v>6.9346796862916342</v>
      </c>
    </row>
    <row r="641" spans="1:4" ht="21.75" customHeight="1" x14ac:dyDescent="0.2">
      <c r="A641" s="6" t="s">
        <v>1944</v>
      </c>
      <c r="B641" s="7" t="s">
        <v>1945</v>
      </c>
      <c r="C641" s="191">
        <v>1.6349649160780202</v>
      </c>
      <c r="D641" s="191">
        <v>10.8448273766273</v>
      </c>
    </row>
    <row r="642" spans="1:4" ht="21.75" customHeight="1" x14ac:dyDescent="0.2">
      <c r="A642" s="6" t="s">
        <v>1946</v>
      </c>
      <c r="B642" s="7" t="s">
        <v>1947</v>
      </c>
      <c r="C642" s="191">
        <v>0.10405755259441479</v>
      </c>
      <c r="D642" s="191">
        <v>20.71875596897528</v>
      </c>
    </row>
    <row r="643" spans="1:4" ht="21.75" customHeight="1" x14ac:dyDescent="0.2">
      <c r="A643" s="6" t="s">
        <v>1948</v>
      </c>
      <c r="B643" s="7" t="s">
        <v>1949</v>
      </c>
      <c r="C643" s="191">
        <v>1.8239463291010445</v>
      </c>
      <c r="D643" s="191">
        <v>7.775696788396937</v>
      </c>
    </row>
    <row r="644" spans="1:4" ht="21.75" customHeight="1" x14ac:dyDescent="0.2">
      <c r="A644" s="6" t="s">
        <v>1950</v>
      </c>
      <c r="B644" s="7" t="s">
        <v>1951</v>
      </c>
      <c r="C644" s="191">
        <v>1.8146974185152481E-4</v>
      </c>
      <c r="D644" s="191">
        <v>0.67654246469295998</v>
      </c>
    </row>
    <row r="645" spans="1:4" ht="21.75" customHeight="1" x14ac:dyDescent="0.2">
      <c r="A645" s="6" t="s">
        <v>1952</v>
      </c>
      <c r="B645" s="7" t="s">
        <v>1953</v>
      </c>
      <c r="C645" s="191">
        <v>2.3751818016154962</v>
      </c>
      <c r="D645" s="191">
        <v>2.9193172610560145</v>
      </c>
    </row>
    <row r="646" spans="1:4" ht="21.75" customHeight="1" x14ac:dyDescent="0.2">
      <c r="A646" s="6" t="s">
        <v>1954</v>
      </c>
      <c r="B646" s="7" t="s">
        <v>1955</v>
      </c>
      <c r="C646" s="191">
        <v>1.0990408393942341</v>
      </c>
      <c r="D646" s="191">
        <v>27.694947177199225</v>
      </c>
    </row>
    <row r="647" spans="1:4" ht="21.75" customHeight="1" x14ac:dyDescent="0.2">
      <c r="A647" s="6" t="s">
        <v>1956</v>
      </c>
      <c r="B647" s="7" t="s">
        <v>1957</v>
      </c>
      <c r="C647" s="191">
        <v>2.2716783820957751</v>
      </c>
      <c r="D647" s="191">
        <v>5.7392441162999237</v>
      </c>
    </row>
    <row r="648" spans="1:4" ht="21.75" customHeight="1" x14ac:dyDescent="0.2">
      <c r="A648" s="6" t="s">
        <v>1958</v>
      </c>
      <c r="B648" s="7" t="s">
        <v>1959</v>
      </c>
      <c r="C648" s="191">
        <v>1.0041314410475941</v>
      </c>
      <c r="D648" s="191">
        <v>-2.8517773584602266</v>
      </c>
    </row>
    <row r="649" spans="1:4" ht="21.75" customHeight="1" x14ac:dyDescent="0.2">
      <c r="A649" s="6" t="s">
        <v>1960</v>
      </c>
      <c r="B649" s="7" t="s">
        <v>1961</v>
      </c>
      <c r="C649" s="191">
        <v>1.8638941194468457</v>
      </c>
      <c r="D649" s="191">
        <v>2.9179613204577191</v>
      </c>
    </row>
    <row r="650" spans="1:4" ht="21.75" customHeight="1" x14ac:dyDescent="0.2">
      <c r="A650" s="6" t="s">
        <v>1962</v>
      </c>
      <c r="B650" s="7" t="s">
        <v>1963</v>
      </c>
      <c r="C650" s="191">
        <v>7.3537110190427022</v>
      </c>
      <c r="D650" s="191">
        <v>18.07780764633252</v>
      </c>
    </row>
    <row r="651" spans="1:4" ht="21.75" customHeight="1" x14ac:dyDescent="0.2">
      <c r="A651" s="6" t="s">
        <v>1964</v>
      </c>
      <c r="B651" s="7" t="s">
        <v>1965</v>
      </c>
      <c r="C651" s="191">
        <v>0.33574314382957499</v>
      </c>
      <c r="D651" s="191">
        <v>6.167542891002836</v>
      </c>
    </row>
    <row r="652" spans="1:4" ht="21.75" customHeight="1" x14ac:dyDescent="0.2">
      <c r="A652" s="6" t="s">
        <v>1966</v>
      </c>
      <c r="B652" s="7" t="s">
        <v>1967</v>
      </c>
      <c r="C652" s="191">
        <v>0.19068755357866107</v>
      </c>
      <c r="D652" s="191">
        <v>8.7808608717836059</v>
      </c>
    </row>
    <row r="653" spans="1:4" ht="21.75" customHeight="1" x14ac:dyDescent="0.2">
      <c r="A653" s="6" t="s">
        <v>1968</v>
      </c>
      <c r="B653" s="7" t="s">
        <v>1969</v>
      </c>
      <c r="C653" s="191">
        <v>0.21960998837974888</v>
      </c>
      <c r="D653" s="191">
        <v>-0.19497836924445666</v>
      </c>
    </row>
    <row r="654" spans="1:4" ht="21.75" customHeight="1" x14ac:dyDescent="0.2">
      <c r="A654" s="6" t="s">
        <v>1970</v>
      </c>
      <c r="B654" s="7" t="s">
        <v>1971</v>
      </c>
      <c r="C654" s="191">
        <v>0.1725470029621671</v>
      </c>
      <c r="D654" s="191">
        <v>0.1166786170714893</v>
      </c>
    </row>
    <row r="655" spans="1:4" ht="21.75" customHeight="1" x14ac:dyDescent="0.2">
      <c r="A655" s="6" t="s">
        <v>1972</v>
      </c>
      <c r="B655" s="7" t="s">
        <v>1973</v>
      </c>
      <c r="C655" s="191">
        <v>1.9228701777553099E-2</v>
      </c>
      <c r="D655" s="191">
        <v>13.351180374930305</v>
      </c>
    </row>
    <row r="656" spans="1:4" ht="21.75" customHeight="1" x14ac:dyDescent="0.2">
      <c r="A656" s="6" t="s">
        <v>1974</v>
      </c>
      <c r="B656" s="7" t="s">
        <v>1975</v>
      </c>
      <c r="C656" s="191">
        <v>3.8900425022671654</v>
      </c>
      <c r="D656" s="191">
        <v>4.3370743055643555</v>
      </c>
    </row>
    <row r="657" spans="1:4" ht="21.75" customHeight="1" x14ac:dyDescent="0.2">
      <c r="A657" s="6" t="s">
        <v>1976</v>
      </c>
      <c r="B657" s="7" t="s">
        <v>1977</v>
      </c>
      <c r="C657" s="191">
        <v>0.24840010716755284</v>
      </c>
      <c r="D657" s="191">
        <v>1.3416864344299033</v>
      </c>
    </row>
    <row r="658" spans="1:4" ht="21.75" customHeight="1" x14ac:dyDescent="0.2">
      <c r="A658" s="6" t="s">
        <v>1978</v>
      </c>
      <c r="B658" s="7" t="s">
        <v>1979</v>
      </c>
      <c r="C658" s="191">
        <v>0.9626066771231927</v>
      </c>
      <c r="D658" s="191">
        <v>8.4098263445084491</v>
      </c>
    </row>
    <row r="659" spans="1:4" ht="21.75" customHeight="1" x14ac:dyDescent="0.2">
      <c r="A659" s="6" t="s">
        <v>1980</v>
      </c>
      <c r="B659" s="7" t="s">
        <v>1981</v>
      </c>
      <c r="C659" s="191">
        <v>4.8849681105023937</v>
      </c>
      <c r="D659" s="191">
        <v>6.2986776220997296</v>
      </c>
    </row>
    <row r="660" spans="1:4" ht="21.75" customHeight="1" x14ac:dyDescent="0.2">
      <c r="A660" s="6" t="s">
        <v>1982</v>
      </c>
      <c r="B660" s="7" t="s">
        <v>1983</v>
      </c>
      <c r="C660" s="191">
        <v>2.4799933516521033</v>
      </c>
      <c r="D660" s="191">
        <v>9.6862850888317773</v>
      </c>
    </row>
    <row r="661" spans="1:4" ht="21.75" customHeight="1" x14ac:dyDescent="0.2">
      <c r="A661" s="6" t="s">
        <v>1984</v>
      </c>
      <c r="B661" s="7" t="s">
        <v>1985</v>
      </c>
      <c r="C661" s="191">
        <v>1.6846119967172513</v>
      </c>
      <c r="D661" s="191">
        <v>-4.3027969950831526</v>
      </c>
    </row>
    <row r="662" spans="1:4" ht="21.75" customHeight="1" x14ac:dyDescent="0.2">
      <c r="A662" s="6" t="s">
        <v>1986</v>
      </c>
      <c r="B662" s="7" t="s">
        <v>1987</v>
      </c>
      <c r="C662" s="191">
        <v>-0.30604439416323448</v>
      </c>
      <c r="D662" s="191">
        <v>4.5004478330211333</v>
      </c>
    </row>
    <row r="663" spans="1:4" ht="21.75" customHeight="1" x14ac:dyDescent="0.2">
      <c r="A663" s="6" t="s">
        <v>1988</v>
      </c>
      <c r="B663" s="7" t="s">
        <v>1987</v>
      </c>
      <c r="C663" s="191">
        <v>1.0011719176955749</v>
      </c>
      <c r="D663" s="191">
        <v>7.3977778852589884</v>
      </c>
    </row>
    <row r="664" spans="1:4" ht="21.75" customHeight="1" x14ac:dyDescent="0.2">
      <c r="A664" s="6" t="s">
        <v>1989</v>
      </c>
      <c r="B664" s="7" t="s">
        <v>1990</v>
      </c>
      <c r="C664" s="191">
        <v>9.6052769319771913E-2</v>
      </c>
      <c r="D664" s="191">
        <v>8.3171411808861855</v>
      </c>
    </row>
    <row r="665" spans="1:4" ht="21.75" customHeight="1" x14ac:dyDescent="0.2">
      <c r="A665" s="6" t="s">
        <v>1991</v>
      </c>
      <c r="B665" s="7" t="s">
        <v>1992</v>
      </c>
      <c r="C665" s="191">
        <v>0.26255648510188379</v>
      </c>
      <c r="D665" s="191">
        <v>0.31866370138377637</v>
      </c>
    </row>
    <row r="666" spans="1:4" ht="21.75" customHeight="1" x14ac:dyDescent="0.2">
      <c r="A666" s="6" t="s">
        <v>1993</v>
      </c>
      <c r="B666" s="7" t="s">
        <v>1994</v>
      </c>
      <c r="C666" s="191">
        <v>0.10733095601451076</v>
      </c>
      <c r="D666" s="191">
        <v>3.3206533767663768</v>
      </c>
    </row>
    <row r="667" spans="1:4" ht="21.75" customHeight="1" x14ac:dyDescent="0.2">
      <c r="A667" s="6" t="s">
        <v>1995</v>
      </c>
      <c r="B667" s="7" t="s">
        <v>1996</v>
      </c>
      <c r="C667" s="191">
        <v>0.97269631509669374</v>
      </c>
      <c r="D667" s="191">
        <v>8.080312834675361</v>
      </c>
    </row>
    <row r="668" spans="1:4" ht="21.75" customHeight="1" x14ac:dyDescent="0.2">
      <c r="A668" s="6" t="s">
        <v>1997</v>
      </c>
      <c r="B668" s="7" t="s">
        <v>1996</v>
      </c>
      <c r="C668" s="191">
        <v>6.1544170193281192E-2</v>
      </c>
      <c r="D668" s="191">
        <v>7.4455456767658159</v>
      </c>
    </row>
    <row r="669" spans="1:4" ht="21.75" customHeight="1" x14ac:dyDescent="0.2">
      <c r="A669" s="6" t="s">
        <v>1998</v>
      </c>
      <c r="B669" s="7" t="s">
        <v>1999</v>
      </c>
      <c r="C669" s="191">
        <v>2.1678923591583774</v>
      </c>
      <c r="D669" s="191">
        <v>17.223941582819791</v>
      </c>
    </row>
    <row r="670" spans="1:4" ht="21.75" customHeight="1" x14ac:dyDescent="0.2">
      <c r="A670" s="6" t="s">
        <v>2000</v>
      </c>
      <c r="B670" s="7" t="s">
        <v>2001</v>
      </c>
      <c r="C670" s="191">
        <v>0.3941036643792678</v>
      </c>
      <c r="D670" s="191">
        <v>-2.4773231099529363</v>
      </c>
    </row>
    <row r="671" spans="1:4" ht="21.75" customHeight="1" x14ac:dyDescent="0.2">
      <c r="A671" s="6" t="s">
        <v>2002</v>
      </c>
      <c r="B671" s="7" t="s">
        <v>2003</v>
      </c>
      <c r="C671" s="191">
        <v>2.3661641996752576</v>
      </c>
      <c r="D671" s="191">
        <v>7.8430900115677344</v>
      </c>
    </row>
    <row r="672" spans="1:4" ht="21.75" customHeight="1" x14ac:dyDescent="0.2">
      <c r="A672" s="6" t="s">
        <v>2004</v>
      </c>
      <c r="B672" s="7" t="s">
        <v>2005</v>
      </c>
      <c r="C672" s="191">
        <v>1.6055863752573827</v>
      </c>
      <c r="D672" s="191">
        <v>7.6935408982757068</v>
      </c>
    </row>
    <row r="673" spans="1:4" ht="21.75" customHeight="1" x14ac:dyDescent="0.2">
      <c r="A673" s="6" t="s">
        <v>2006</v>
      </c>
      <c r="B673" s="7" t="s">
        <v>2007</v>
      </c>
      <c r="C673" s="191">
        <v>3.7638915806064963</v>
      </c>
      <c r="D673" s="191">
        <v>13.317479808719783</v>
      </c>
    </row>
    <row r="674" spans="1:4" ht="21.75" customHeight="1" x14ac:dyDescent="0.2">
      <c r="A674" s="6" t="s">
        <v>2008</v>
      </c>
      <c r="B674" s="7" t="s">
        <v>2009</v>
      </c>
      <c r="C674" s="191">
        <v>0.74228781425660495</v>
      </c>
      <c r="D674" s="191">
        <v>25.603413757255609</v>
      </c>
    </row>
    <row r="675" spans="1:4" ht="21.75" customHeight="1" x14ac:dyDescent="0.2">
      <c r="A675" s="6" t="s">
        <v>2010</v>
      </c>
      <c r="B675" s="7" t="s">
        <v>2011</v>
      </c>
      <c r="C675" s="191">
        <v>0.38671171121956704</v>
      </c>
      <c r="D675" s="191">
        <v>5.1325462794718515</v>
      </c>
    </row>
    <row r="676" spans="1:4" ht="21.75" customHeight="1" x14ac:dyDescent="0.2">
      <c r="A676" s="6" t="s">
        <v>2012</v>
      </c>
      <c r="B676" s="7" t="s">
        <v>2013</v>
      </c>
      <c r="C676" s="191">
        <v>1.7852520168344164</v>
      </c>
      <c r="D676" s="191">
        <v>13.592608660812909</v>
      </c>
    </row>
    <row r="677" spans="1:4" ht="21.75" customHeight="1" x14ac:dyDescent="0.2">
      <c r="A677" s="6" t="s">
        <v>2014</v>
      </c>
      <c r="B677" s="7" t="s">
        <v>2015</v>
      </c>
      <c r="C677" s="191">
        <v>0.71490548272085064</v>
      </c>
      <c r="D677" s="191">
        <v>2.096835706529883</v>
      </c>
    </row>
    <row r="678" spans="1:4" ht="21.75" customHeight="1" x14ac:dyDescent="0.2">
      <c r="A678" s="6" t="s">
        <v>2016</v>
      </c>
      <c r="B678" s="7" t="s">
        <v>2017</v>
      </c>
      <c r="C678" s="191">
        <v>1.7661144594267156E-2</v>
      </c>
      <c r="D678" s="191">
        <v>15.121307624190006</v>
      </c>
    </row>
    <row r="679" spans="1:4" ht="21.75" customHeight="1" x14ac:dyDescent="0.2">
      <c r="A679" s="6" t="s">
        <v>2018</v>
      </c>
      <c r="B679" s="7" t="s">
        <v>2019</v>
      </c>
      <c r="C679" s="191">
        <v>0.5015673642246532</v>
      </c>
      <c r="D679" s="191">
        <v>16.612307813340024</v>
      </c>
    </row>
    <row r="680" spans="1:4" ht="21.75" customHeight="1" x14ac:dyDescent="0.2">
      <c r="A680" s="6" t="s">
        <v>2020</v>
      </c>
      <c r="B680" s="7" t="s">
        <v>2021</v>
      </c>
      <c r="C680" s="191">
        <v>6.7642364912200072E-3</v>
      </c>
      <c r="D680" s="191">
        <v>1.2921619669158513</v>
      </c>
    </row>
    <row r="681" spans="1:4" ht="21.75" customHeight="1" x14ac:dyDescent="0.2">
      <c r="A681" s="6" t="s">
        <v>2022</v>
      </c>
      <c r="B681" s="7" t="s">
        <v>2023</v>
      </c>
      <c r="C681" s="191">
        <v>0.33164069130184604</v>
      </c>
      <c r="D681" s="191">
        <v>1.809139314876347</v>
      </c>
    </row>
    <row r="682" spans="1:4" ht="21.75" customHeight="1" x14ac:dyDescent="0.2">
      <c r="A682" s="6" t="s">
        <v>2024</v>
      </c>
      <c r="B682" s="7" t="s">
        <v>2025</v>
      </c>
      <c r="C682" s="191">
        <v>2.2773835907935767</v>
      </c>
      <c r="D682" s="191">
        <v>5.4223925313397165</v>
      </c>
    </row>
    <row r="683" spans="1:4" ht="21.75" customHeight="1" x14ac:dyDescent="0.2">
      <c r="A683" s="6" t="s">
        <v>2026</v>
      </c>
      <c r="B683" s="7" t="s">
        <v>2027</v>
      </c>
      <c r="C683" s="191">
        <v>0.18337643661474567</v>
      </c>
      <c r="D683" s="191">
        <v>11.658413939649861</v>
      </c>
    </row>
    <row r="684" spans="1:4" ht="21.75" customHeight="1" x14ac:dyDescent="0.2">
      <c r="A684" s="6" t="s">
        <v>2028</v>
      </c>
      <c r="B684" s="7" t="s">
        <v>2027</v>
      </c>
      <c r="C684" s="191">
        <v>0.19608687208858355</v>
      </c>
      <c r="D684" s="191">
        <v>7.1413825573617524</v>
      </c>
    </row>
    <row r="685" spans="1:4" ht="21.75" customHeight="1" x14ac:dyDescent="0.2">
      <c r="A685" s="6" t="s">
        <v>2029</v>
      </c>
      <c r="B685" s="7" t="s">
        <v>2030</v>
      </c>
      <c r="C685" s="191">
        <v>2.4899392924177404</v>
      </c>
      <c r="D685" s="191">
        <v>27.961784789108584</v>
      </c>
    </row>
    <row r="686" spans="1:4" ht="21.75" customHeight="1" x14ac:dyDescent="0.2">
      <c r="A686" s="6" t="s">
        <v>2031</v>
      </c>
      <c r="B686" s="7" t="s">
        <v>2032</v>
      </c>
      <c r="C686" s="191">
        <v>0.61891979543073616</v>
      </c>
      <c r="D686" s="191">
        <v>9.2273106394376487</v>
      </c>
    </row>
    <row r="687" spans="1:4" ht="21.75" customHeight="1" x14ac:dyDescent="0.2">
      <c r="A687" s="6" t="s">
        <v>2033</v>
      </c>
      <c r="B687" s="7" t="s">
        <v>2034</v>
      </c>
      <c r="C687" s="191">
        <v>0.31615397495418651</v>
      </c>
      <c r="D687" s="191">
        <v>17.340232894479275</v>
      </c>
    </row>
    <row r="688" spans="1:4" ht="21.75" customHeight="1" x14ac:dyDescent="0.2">
      <c r="A688" s="6" t="s">
        <v>2035</v>
      </c>
      <c r="B688" s="7" t="s">
        <v>2036</v>
      </c>
      <c r="C688" s="191">
        <v>0.14620104827157973</v>
      </c>
      <c r="D688" s="191">
        <v>12.130155356631262</v>
      </c>
    </row>
    <row r="689" spans="1:4" ht="21.75" customHeight="1" x14ac:dyDescent="0.2">
      <c r="A689" s="6" t="s">
        <v>2037</v>
      </c>
      <c r="B689" s="7" t="s">
        <v>2038</v>
      </c>
      <c r="C689" s="191">
        <v>0.15209716087481734</v>
      </c>
      <c r="D689" s="191">
        <v>1.0653301887803077</v>
      </c>
    </row>
    <row r="690" spans="1:4" ht="21.75" customHeight="1" x14ac:dyDescent="0.2">
      <c r="A690" s="6" t="s">
        <v>2039</v>
      </c>
      <c r="B690" s="7" t="s">
        <v>2040</v>
      </c>
      <c r="C690" s="191">
        <v>-4.2161391933535344E-3</v>
      </c>
      <c r="D690" s="191">
        <v>3.2160604178432539</v>
      </c>
    </row>
    <row r="691" spans="1:4" ht="21.75" customHeight="1" x14ac:dyDescent="0.2">
      <c r="A691" s="6" t="s">
        <v>2041</v>
      </c>
      <c r="B691" s="7" t="s">
        <v>2042</v>
      </c>
      <c r="C691" s="191">
        <v>0</v>
      </c>
      <c r="D691" s="191">
        <v>1.6825562052531133</v>
      </c>
    </row>
    <row r="692" spans="1:4" ht="21.75" customHeight="1" x14ac:dyDescent="0.2">
      <c r="A692" s="6" t="s">
        <v>2043</v>
      </c>
      <c r="B692" s="7" t="s">
        <v>2042</v>
      </c>
      <c r="C692" s="191">
        <v>0</v>
      </c>
      <c r="D692" s="191">
        <v>1.6952598680507076</v>
      </c>
    </row>
    <row r="693" spans="1:4" ht="21.75" customHeight="1" x14ac:dyDescent="0.2">
      <c r="A693" s="6" t="s">
        <v>2044</v>
      </c>
      <c r="B693" s="7" t="s">
        <v>2045</v>
      </c>
      <c r="C693" s="191">
        <v>4.5117569519866452</v>
      </c>
      <c r="D693" s="191">
        <v>4.7641389980513802</v>
      </c>
    </row>
    <row r="694" spans="1:4" ht="21.75" customHeight="1" x14ac:dyDescent="0.2">
      <c r="A694" s="6" t="s">
        <v>2046</v>
      </c>
      <c r="B694" s="7" t="s">
        <v>2047</v>
      </c>
      <c r="C694" s="191">
        <v>1.6266743005569191</v>
      </c>
      <c r="D694" s="191">
        <v>6.7624240606748094</v>
      </c>
    </row>
    <row r="695" spans="1:4" ht="21.75" customHeight="1" x14ac:dyDescent="0.2">
      <c r="A695" s="6" t="s">
        <v>2048</v>
      </c>
      <c r="B695" s="7" t="s">
        <v>2049</v>
      </c>
      <c r="C695" s="191">
        <v>0.49664669938828643</v>
      </c>
      <c r="D695" s="191">
        <v>3.7148202107460597</v>
      </c>
    </row>
    <row r="696" spans="1:4" ht="21.75" customHeight="1" x14ac:dyDescent="0.2">
      <c r="A696" s="6" t="s">
        <v>2050</v>
      </c>
      <c r="B696" s="7" t="s">
        <v>2051</v>
      </c>
      <c r="C696" s="191">
        <v>1.0504809040961481E-3</v>
      </c>
      <c r="D696" s="191">
        <v>-0.38671423875068506</v>
      </c>
    </row>
    <row r="697" spans="1:4" ht="21.75" customHeight="1" x14ac:dyDescent="0.2">
      <c r="A697" s="6" t="s">
        <v>2052</v>
      </c>
      <c r="B697" s="7" t="s">
        <v>2053</v>
      </c>
      <c r="C697" s="191">
        <v>5.6587666490964761</v>
      </c>
      <c r="D697" s="191">
        <v>9.2558217172813428</v>
      </c>
    </row>
    <row r="698" spans="1:4" ht="21.75" customHeight="1" x14ac:dyDescent="0.2">
      <c r="A698" s="6" t="s">
        <v>2054</v>
      </c>
      <c r="B698" s="7" t="s">
        <v>2055</v>
      </c>
      <c r="C698" s="191">
        <v>2.3784617266957815</v>
      </c>
      <c r="D698" s="191">
        <v>14.978831950446223</v>
      </c>
    </row>
    <row r="699" spans="1:4" ht="21.75" customHeight="1" x14ac:dyDescent="0.2">
      <c r="A699" s="6" t="s">
        <v>2056</v>
      </c>
      <c r="B699" s="7" t="s">
        <v>2057</v>
      </c>
      <c r="C699" s="191">
        <v>1.592810972593246</v>
      </c>
      <c r="D699" s="191">
        <v>4.4230705917014692</v>
      </c>
    </row>
    <row r="700" spans="1:4" ht="21.75" customHeight="1" x14ac:dyDescent="0.2">
      <c r="A700" s="6" t="s">
        <v>2058</v>
      </c>
      <c r="B700" s="7" t="s">
        <v>2057</v>
      </c>
      <c r="C700" s="191">
        <v>1.4218211721759622</v>
      </c>
      <c r="D700" s="191">
        <v>2.4286711428886587</v>
      </c>
    </row>
    <row r="701" spans="1:4" ht="21.75" customHeight="1" x14ac:dyDescent="0.2">
      <c r="A701" s="6" t="s">
        <v>2059</v>
      </c>
      <c r="B701" s="7" t="s">
        <v>2060</v>
      </c>
      <c r="C701" s="191">
        <v>1.145585501615881E-2</v>
      </c>
      <c r="D701" s="191">
        <v>2.9659243774665898</v>
      </c>
    </row>
    <row r="702" spans="1:4" ht="21.75" customHeight="1" x14ac:dyDescent="0.2">
      <c r="A702" s="6" t="s">
        <v>2061</v>
      </c>
      <c r="B702" s="7" t="s">
        <v>2062</v>
      </c>
      <c r="C702" s="191">
        <v>0</v>
      </c>
      <c r="D702" s="191">
        <v>1.8287245017653779</v>
      </c>
    </row>
    <row r="703" spans="1:4" ht="21.75" customHeight="1" x14ac:dyDescent="0.2">
      <c r="A703" s="6" t="s">
        <v>2063</v>
      </c>
      <c r="B703" s="7" t="s">
        <v>2064</v>
      </c>
      <c r="C703" s="191">
        <v>8.6544206119914414E-3</v>
      </c>
      <c r="D703" s="191">
        <v>1.4807446876230581</v>
      </c>
    </row>
    <row r="704" spans="1:4" ht="21.75" customHeight="1" x14ac:dyDescent="0.2">
      <c r="A704" s="6" t="s">
        <v>2065</v>
      </c>
      <c r="B704" s="7" t="s">
        <v>2064</v>
      </c>
      <c r="C704" s="191">
        <v>8.1636000853103005E-3</v>
      </c>
      <c r="D704" s="191">
        <v>1.470448869775187</v>
      </c>
    </row>
    <row r="705" spans="1:4" ht="21.75" customHeight="1" x14ac:dyDescent="0.2">
      <c r="A705" s="6" t="s">
        <v>2066</v>
      </c>
      <c r="B705" s="7" t="s">
        <v>2067</v>
      </c>
      <c r="C705" s="191">
        <v>9.1367898460082194E-3</v>
      </c>
      <c r="D705" s="191">
        <v>1.7369710621858105</v>
      </c>
    </row>
    <row r="706" spans="1:4" ht="21.75" customHeight="1" x14ac:dyDescent="0.2">
      <c r="A706" s="6" t="s">
        <v>2068</v>
      </c>
      <c r="B706" s="7" t="s">
        <v>2067</v>
      </c>
      <c r="C706" s="191">
        <v>8.736950679451681E-3</v>
      </c>
      <c r="D706" s="191">
        <v>1.3324696799037978</v>
      </c>
    </row>
    <row r="707" spans="1:4" ht="21.75" customHeight="1" x14ac:dyDescent="0.2">
      <c r="A707" s="6" t="s">
        <v>2069</v>
      </c>
      <c r="B707" s="7" t="s">
        <v>2070</v>
      </c>
      <c r="C707" s="191">
        <v>0</v>
      </c>
      <c r="D707" s="191">
        <v>1.3320876711421954</v>
      </c>
    </row>
    <row r="708" spans="1:4" ht="21.75" customHeight="1" x14ac:dyDescent="0.2">
      <c r="A708" s="6" t="s">
        <v>2071</v>
      </c>
      <c r="B708" s="7" t="s">
        <v>2072</v>
      </c>
      <c r="C708" s="191">
        <v>0.19178974392642767</v>
      </c>
      <c r="D708" s="191">
        <v>3.3290682039724473</v>
      </c>
    </row>
    <row r="709" spans="1:4" ht="21.75" customHeight="1" x14ac:dyDescent="0.2">
      <c r="A709" s="6" t="s">
        <v>2073</v>
      </c>
      <c r="B709" s="7" t="s">
        <v>2074</v>
      </c>
      <c r="C709" s="191">
        <v>0.34037851412574976</v>
      </c>
      <c r="D709" s="191">
        <v>0.23906243698818164</v>
      </c>
    </row>
    <row r="710" spans="1:4" ht="21.75" customHeight="1" x14ac:dyDescent="0.2">
      <c r="A710" s="6" t="s">
        <v>2075</v>
      </c>
      <c r="B710" s="7" t="s">
        <v>2076</v>
      </c>
      <c r="C710" s="191">
        <v>8.2567721570954919E-3</v>
      </c>
      <c r="D710" s="191">
        <v>15.018117540501194</v>
      </c>
    </row>
    <row r="711" spans="1:4" ht="21.75" customHeight="1" x14ac:dyDescent="0.2">
      <c r="A711" s="6" t="s">
        <v>2077</v>
      </c>
      <c r="B711" s="7" t="s">
        <v>2078</v>
      </c>
      <c r="C711" s="191">
        <v>1.0741028450605801</v>
      </c>
      <c r="D711" s="191">
        <v>-0.32948586388834467</v>
      </c>
    </row>
    <row r="712" spans="1:4" ht="21.75" customHeight="1" x14ac:dyDescent="0.2">
      <c r="A712" s="6" t="s">
        <v>2079</v>
      </c>
      <c r="B712" s="7" t="s">
        <v>2080</v>
      </c>
      <c r="C712" s="191">
        <v>0.85973623978297264</v>
      </c>
      <c r="D712" s="191">
        <v>14.161394877532906</v>
      </c>
    </row>
    <row r="713" spans="1:4" ht="21.75" customHeight="1" x14ac:dyDescent="0.2">
      <c r="A713" s="6" t="s">
        <v>2081</v>
      </c>
      <c r="B713" s="7" t="s">
        <v>2082</v>
      </c>
      <c r="C713" s="191">
        <v>0.47787796752248474</v>
      </c>
      <c r="D713" s="191">
        <v>10.086719204589828</v>
      </c>
    </row>
    <row r="714" spans="1:4" ht="21.75" customHeight="1" x14ac:dyDescent="0.2">
      <c r="A714" s="6" t="s">
        <v>2083</v>
      </c>
      <c r="B714" s="7" t="s">
        <v>2084</v>
      </c>
      <c r="C714" s="191">
        <v>0.49525889396373407</v>
      </c>
      <c r="D714" s="191">
        <v>6.7270185622824012</v>
      </c>
    </row>
    <row r="715" spans="1:4" ht="21.75" customHeight="1" x14ac:dyDescent="0.2">
      <c r="A715" s="6" t="s">
        <v>2085</v>
      </c>
      <c r="B715" s="7" t="s">
        <v>2084</v>
      </c>
      <c r="C715" s="191">
        <v>0.3830160557817629</v>
      </c>
      <c r="D715" s="191">
        <v>6.9107297248357868</v>
      </c>
    </row>
    <row r="716" spans="1:4" ht="21.75" customHeight="1" x14ac:dyDescent="0.2">
      <c r="A716" s="6" t="s">
        <v>2086</v>
      </c>
      <c r="B716" s="7" t="s">
        <v>2087</v>
      </c>
      <c r="C716" s="191">
        <v>0.39294259619220928</v>
      </c>
      <c r="D716" s="191">
        <v>6.6116744152370241</v>
      </c>
    </row>
    <row r="717" spans="1:4" ht="21.75" customHeight="1" x14ac:dyDescent="0.2">
      <c r="A717" s="6" t="s">
        <v>2088</v>
      </c>
      <c r="B717" s="7" t="s">
        <v>2089</v>
      </c>
      <c r="C717" s="191">
        <v>0.67598749638335598</v>
      </c>
      <c r="D717" s="191">
        <v>15.000009002231568</v>
      </c>
    </row>
    <row r="718" spans="1:4" ht="21.75" customHeight="1" x14ac:dyDescent="0.2">
      <c r="A718" s="6" t="s">
        <v>2090</v>
      </c>
      <c r="B718" s="7" t="s">
        <v>2091</v>
      </c>
      <c r="C718" s="191">
        <v>2.4867007825002547</v>
      </c>
      <c r="D718" s="191">
        <v>6.3314166682665753</v>
      </c>
    </row>
    <row r="719" spans="1:4" ht="21.75" customHeight="1" x14ac:dyDescent="0.2">
      <c r="A719" s="6" t="s">
        <v>2092</v>
      </c>
      <c r="B719" s="7" t="s">
        <v>2093</v>
      </c>
      <c r="C719" s="191">
        <v>2.3309430823102657</v>
      </c>
      <c r="D719" s="191">
        <v>19.46709721795278</v>
      </c>
    </row>
    <row r="720" spans="1:4" ht="21.75" customHeight="1" x14ac:dyDescent="0.2">
      <c r="A720" s="6" t="s">
        <v>2094</v>
      </c>
      <c r="B720" s="7" t="s">
        <v>2095</v>
      </c>
      <c r="C720" s="191">
        <v>0.47585613777658425</v>
      </c>
      <c r="D720" s="191">
        <v>0.80837509480648118</v>
      </c>
    </row>
    <row r="721" spans="1:4" ht="21.75" customHeight="1" x14ac:dyDescent="0.2">
      <c r="A721" s="6" t="s">
        <v>2096</v>
      </c>
      <c r="B721" s="7" t="s">
        <v>2097</v>
      </c>
      <c r="C721" s="191">
        <v>2.0955247626084068</v>
      </c>
      <c r="D721" s="191">
        <v>25.790864442652431</v>
      </c>
    </row>
    <row r="722" spans="1:4" ht="21.75" customHeight="1" x14ac:dyDescent="0.2">
      <c r="A722" s="6" t="s">
        <v>2098</v>
      </c>
      <c r="B722" s="7" t="s">
        <v>2099</v>
      </c>
      <c r="C722" s="191">
        <v>0.11151060135664403</v>
      </c>
      <c r="D722" s="191">
        <v>11.294327599639724</v>
      </c>
    </row>
    <row r="723" spans="1:4" ht="21.75" customHeight="1" x14ac:dyDescent="0.2">
      <c r="A723" s="6" t="s">
        <v>2100</v>
      </c>
      <c r="B723" s="7" t="s">
        <v>2101</v>
      </c>
      <c r="C723" s="191">
        <v>-0.14413994116545453</v>
      </c>
      <c r="D723" s="191">
        <v>3.4090041139166831</v>
      </c>
    </row>
    <row r="724" spans="1:4" ht="21.75" customHeight="1" x14ac:dyDescent="0.2">
      <c r="A724" s="6" t="s">
        <v>2102</v>
      </c>
      <c r="B724" s="7" t="s">
        <v>2103</v>
      </c>
      <c r="C724" s="191">
        <v>0</v>
      </c>
      <c r="D724" s="191">
        <v>2.2124228250222395</v>
      </c>
    </row>
    <row r="725" spans="1:4" ht="21.75" customHeight="1" x14ac:dyDescent="0.2">
      <c r="A725" s="6" t="s">
        <v>2104</v>
      </c>
      <c r="B725" s="7" t="s">
        <v>2105</v>
      </c>
      <c r="C725" s="191">
        <v>7.3173692476157428E-3</v>
      </c>
      <c r="D725" s="191">
        <v>3.0735553195120344</v>
      </c>
    </row>
    <row r="726" spans="1:4" ht="21.75" customHeight="1" x14ac:dyDescent="0.2">
      <c r="A726" s="6" t="s">
        <v>2106</v>
      </c>
      <c r="B726" s="7" t="s">
        <v>2107</v>
      </c>
      <c r="C726" s="191">
        <v>0.8805684693151079</v>
      </c>
      <c r="D726" s="191">
        <v>7.7792772639631531</v>
      </c>
    </row>
    <row r="727" spans="1:4" ht="21.75" customHeight="1" x14ac:dyDescent="0.2">
      <c r="A727" s="6" t="s">
        <v>2108</v>
      </c>
      <c r="B727" s="7" t="s">
        <v>2109</v>
      </c>
      <c r="C727" s="191">
        <v>1.9889661417201303</v>
      </c>
      <c r="D727" s="191">
        <v>3.7187129594395372</v>
      </c>
    </row>
    <row r="728" spans="1:4" ht="21.75" customHeight="1" x14ac:dyDescent="0.2">
      <c r="A728" s="6" t="s">
        <v>2110</v>
      </c>
      <c r="B728" s="7" t="s">
        <v>2111</v>
      </c>
      <c r="C728" s="191">
        <v>4.5106973579558431</v>
      </c>
      <c r="D728" s="191">
        <v>19.957605327531411</v>
      </c>
    </row>
    <row r="729" spans="1:4" ht="21.75" customHeight="1" x14ac:dyDescent="0.2">
      <c r="A729" s="6" t="s">
        <v>2112</v>
      </c>
      <c r="B729" s="7" t="s">
        <v>2113</v>
      </c>
      <c r="C729" s="191">
        <v>0.14973621551652616</v>
      </c>
      <c r="D729" s="191">
        <v>0.21235189695575285</v>
      </c>
    </row>
    <row r="730" spans="1:4" ht="21.75" customHeight="1" x14ac:dyDescent="0.2">
      <c r="A730" s="6" t="s">
        <v>2114</v>
      </c>
      <c r="B730" s="7" t="s">
        <v>2115</v>
      </c>
      <c r="C730" s="191">
        <v>1.1205781886352542</v>
      </c>
      <c r="D730" s="191">
        <v>-0.582812455900237</v>
      </c>
    </row>
    <row r="731" spans="1:4" ht="21.75" customHeight="1" x14ac:dyDescent="0.2">
      <c r="A731" s="6" t="s">
        <v>2116</v>
      </c>
      <c r="B731" s="7" t="s">
        <v>2117</v>
      </c>
      <c r="C731" s="191">
        <v>0.1568905751136683</v>
      </c>
      <c r="D731" s="191">
        <v>0.59392822790273336</v>
      </c>
    </row>
    <row r="732" spans="1:4" ht="21.75" customHeight="1" x14ac:dyDescent="0.2">
      <c r="A732" s="6" t="s">
        <v>2118</v>
      </c>
      <c r="B732" s="7" t="s">
        <v>2119</v>
      </c>
      <c r="C732" s="191">
        <v>2.6532546950047444</v>
      </c>
      <c r="D732" s="191">
        <v>29.316985435477804</v>
      </c>
    </row>
    <row r="733" spans="1:4" ht="21.75" customHeight="1" x14ac:dyDescent="0.2">
      <c r="A733" s="6" t="s">
        <v>2120</v>
      </c>
      <c r="B733" s="7" t="s">
        <v>2121</v>
      </c>
      <c r="C733" s="191">
        <v>1.4986739233911507E-3</v>
      </c>
      <c r="D733" s="191">
        <v>-1.749949444247163</v>
      </c>
    </row>
    <row r="734" spans="1:4" ht="21.75" customHeight="1" x14ac:dyDescent="0.2">
      <c r="A734" s="6" t="s">
        <v>2122</v>
      </c>
      <c r="B734" s="7" t="s">
        <v>2123</v>
      </c>
      <c r="C734" s="191">
        <v>-3.2731580727562681</v>
      </c>
      <c r="D734" s="191">
        <v>1.584861889264078</v>
      </c>
    </row>
    <row r="735" spans="1:4" ht="21.75" customHeight="1" x14ac:dyDescent="0.2">
      <c r="A735" s="6" t="s">
        <v>2124</v>
      </c>
      <c r="B735" s="7" t="s">
        <v>2125</v>
      </c>
      <c r="C735" s="191">
        <v>1.3915969793308962</v>
      </c>
      <c r="D735" s="191">
        <v>7.9166332963387127</v>
      </c>
    </row>
    <row r="736" spans="1:4" ht="21.75" customHeight="1" x14ac:dyDescent="0.2">
      <c r="A736" s="6" t="s">
        <v>2126</v>
      </c>
      <c r="B736" s="7" t="s">
        <v>2127</v>
      </c>
      <c r="C736" s="191">
        <v>0.4080556331215881</v>
      </c>
      <c r="D736" s="191">
        <v>6.1336334244953363</v>
      </c>
    </row>
    <row r="737" spans="1:4" ht="21.75" customHeight="1" x14ac:dyDescent="0.2">
      <c r="A737" s="6" t="s">
        <v>2128</v>
      </c>
      <c r="B737" s="7" t="s">
        <v>2129</v>
      </c>
      <c r="C737" s="191">
        <v>0.44643392359407014</v>
      </c>
      <c r="D737" s="191">
        <v>19.325768707582434</v>
      </c>
    </row>
    <row r="738" spans="1:4" ht="21.75" customHeight="1" x14ac:dyDescent="0.2">
      <c r="A738" s="6" t="s">
        <v>2130</v>
      </c>
      <c r="B738" s="7" t="s">
        <v>2131</v>
      </c>
      <c r="C738" s="191">
        <v>-7.8336521905401968E-2</v>
      </c>
      <c r="D738" s="191">
        <v>12.982682982163986</v>
      </c>
    </row>
    <row r="739" spans="1:4" ht="21.75" customHeight="1" x14ac:dyDescent="0.2">
      <c r="A739" s="6" t="s">
        <v>2132</v>
      </c>
      <c r="B739" s="7" t="s">
        <v>2133</v>
      </c>
      <c r="C739" s="191">
        <v>2.1773131433383739</v>
      </c>
      <c r="D739" s="191">
        <v>7.4740644597685453</v>
      </c>
    </row>
    <row r="740" spans="1:4" ht="21.75" customHeight="1" x14ac:dyDescent="0.2">
      <c r="A740" s="6" t="s">
        <v>2134</v>
      </c>
      <c r="B740" s="7" t="s">
        <v>2135</v>
      </c>
      <c r="C740" s="191">
        <v>1.0251073184607129</v>
      </c>
      <c r="D740" s="191">
        <v>-2.3303135656264198</v>
      </c>
    </row>
    <row r="741" spans="1:4" ht="21.75" customHeight="1" x14ac:dyDescent="0.2">
      <c r="A741" s="6" t="s">
        <v>2136</v>
      </c>
      <c r="B741" s="7" t="s">
        <v>2137</v>
      </c>
      <c r="C741" s="191">
        <v>0.19217748642870486</v>
      </c>
      <c r="D741" s="191">
        <v>4.5616608853257317</v>
      </c>
    </row>
    <row r="742" spans="1:4" ht="21.75" customHeight="1" x14ac:dyDescent="0.2">
      <c r="A742" s="6" t="s">
        <v>2138</v>
      </c>
      <c r="B742" s="7" t="s">
        <v>2139</v>
      </c>
      <c r="C742" s="191">
        <v>1.3839157308254162</v>
      </c>
      <c r="D742" s="191">
        <v>17.045948438952017</v>
      </c>
    </row>
    <row r="743" spans="1:4" ht="21.75" customHeight="1" x14ac:dyDescent="0.2">
      <c r="A743" s="6" t="s">
        <v>2140</v>
      </c>
      <c r="B743" s="7" t="s">
        <v>2141</v>
      </c>
      <c r="C743" s="191">
        <v>0</v>
      </c>
      <c r="D743" s="191">
        <v>5.5284745149785648</v>
      </c>
    </row>
    <row r="744" spans="1:4" ht="21.75" customHeight="1" x14ac:dyDescent="0.2">
      <c r="A744" s="6" t="s">
        <v>2142</v>
      </c>
      <c r="B744" s="7" t="s">
        <v>2143</v>
      </c>
      <c r="C744" s="191">
        <v>-4.6432338816474752E-2</v>
      </c>
      <c r="D744" s="191">
        <v>21.094989979538031</v>
      </c>
    </row>
    <row r="745" spans="1:4" ht="21.75" customHeight="1" x14ac:dyDescent="0.2">
      <c r="A745" s="6" t="s">
        <v>2144</v>
      </c>
      <c r="B745" s="7" t="s">
        <v>2145</v>
      </c>
      <c r="C745" s="191">
        <v>0.54606100476965047</v>
      </c>
      <c r="D745" s="191">
        <v>1.0047272680479544</v>
      </c>
    </row>
    <row r="746" spans="1:4" ht="21.75" customHeight="1" x14ac:dyDescent="0.2">
      <c r="A746" s="6" t="s">
        <v>2146</v>
      </c>
      <c r="B746" s="7" t="s">
        <v>2147</v>
      </c>
      <c r="C746" s="191">
        <v>7.954705755330807E-2</v>
      </c>
      <c r="D746" s="191">
        <v>4.0008083157955419</v>
      </c>
    </row>
    <row r="747" spans="1:4" ht="21.75" customHeight="1" x14ac:dyDescent="0.2">
      <c r="A747" s="6" t="s">
        <v>2148</v>
      </c>
      <c r="B747" s="7" t="s">
        <v>2149</v>
      </c>
      <c r="C747" s="191">
        <v>0.30696736697590765</v>
      </c>
      <c r="D747" s="191">
        <v>20.44866072700551</v>
      </c>
    </row>
    <row r="748" spans="1:4" ht="21.75" customHeight="1" x14ac:dyDescent="0.2">
      <c r="A748" s="6" t="s">
        <v>2150</v>
      </c>
      <c r="B748" s="7" t="s">
        <v>2151</v>
      </c>
      <c r="C748" s="191">
        <v>0.31673190913721355</v>
      </c>
      <c r="D748" s="191">
        <v>6.5801458522485676</v>
      </c>
    </row>
    <row r="749" spans="1:4" ht="21.75" customHeight="1" x14ac:dyDescent="0.2">
      <c r="A749" s="6" t="s">
        <v>2152</v>
      </c>
      <c r="B749" s="7" t="s">
        <v>2153</v>
      </c>
      <c r="C749" s="191">
        <v>4.7917133909557586E-3</v>
      </c>
      <c r="D749" s="191">
        <v>0.18303093158546313</v>
      </c>
    </row>
    <row r="750" spans="1:4" ht="21.75" customHeight="1" x14ac:dyDescent="0.2">
      <c r="A750" s="6" t="s">
        <v>2154</v>
      </c>
      <c r="B750" s="7" t="s">
        <v>2155</v>
      </c>
      <c r="C750" s="191">
        <v>-1.9725038156413428E-2</v>
      </c>
      <c r="D750" s="191">
        <v>12.353641321400126</v>
      </c>
    </row>
    <row r="751" spans="1:4" ht="21.75" customHeight="1" x14ac:dyDescent="0.2">
      <c r="A751" s="6" t="s">
        <v>2156</v>
      </c>
      <c r="B751" s="7" t="s">
        <v>2157</v>
      </c>
      <c r="C751" s="191">
        <v>0.55919409681837995</v>
      </c>
      <c r="D751" s="191">
        <v>2.3191640630878432</v>
      </c>
    </row>
    <row r="752" spans="1:4" ht="21.75" customHeight="1" x14ac:dyDescent="0.2">
      <c r="A752" s="6" t="s">
        <v>2158</v>
      </c>
      <c r="B752" s="7" t="s">
        <v>2159</v>
      </c>
      <c r="C752" s="191">
        <v>2.1295395221753859</v>
      </c>
      <c r="D752" s="191">
        <v>-0.35189405277198604</v>
      </c>
    </row>
    <row r="753" spans="1:4" ht="21.75" customHeight="1" x14ac:dyDescent="0.2">
      <c r="A753" s="6" t="s">
        <v>2160</v>
      </c>
      <c r="B753" s="7" t="s">
        <v>2161</v>
      </c>
      <c r="C753" s="191">
        <v>-2.5194428604454533E-2</v>
      </c>
      <c r="D753" s="191">
        <v>1.9382888407310066</v>
      </c>
    </row>
    <row r="754" spans="1:4" ht="21.75" customHeight="1" x14ac:dyDescent="0.2">
      <c r="A754" s="6" t="s">
        <v>2162</v>
      </c>
      <c r="B754" s="7" t="s">
        <v>2163</v>
      </c>
      <c r="C754" s="191">
        <v>0.74805447840892336</v>
      </c>
      <c r="D754" s="191">
        <v>9.5481006994959969</v>
      </c>
    </row>
    <row r="755" spans="1:4" ht="21.75" customHeight="1" x14ac:dyDescent="0.2">
      <c r="A755" s="6" t="s">
        <v>2164</v>
      </c>
      <c r="B755" s="7" t="s">
        <v>2165</v>
      </c>
      <c r="C755" s="191">
        <v>0.96323020786169056</v>
      </c>
      <c r="D755" s="191">
        <v>2.4735329441647123</v>
      </c>
    </row>
    <row r="756" spans="1:4" ht="21.75" customHeight="1" x14ac:dyDescent="0.2">
      <c r="A756" s="6" t="s">
        <v>2166</v>
      </c>
      <c r="B756" s="7" t="s">
        <v>2167</v>
      </c>
      <c r="C756" s="191">
        <v>1.9930216094121243</v>
      </c>
      <c r="D756" s="191">
        <v>7.2077442621545398</v>
      </c>
    </row>
    <row r="757" spans="1:4" ht="21.75" customHeight="1" x14ac:dyDescent="0.2">
      <c r="A757" s="6" t="s">
        <v>2168</v>
      </c>
      <c r="B757" s="7" t="s">
        <v>2169</v>
      </c>
      <c r="C757" s="191">
        <v>1.1211824000083903</v>
      </c>
      <c r="D757" s="191">
        <v>4.5633950588898777</v>
      </c>
    </row>
    <row r="758" spans="1:4" ht="21.75" customHeight="1" x14ac:dyDescent="0.2">
      <c r="A758" s="6" t="s">
        <v>2170</v>
      </c>
      <c r="B758" s="7" t="s">
        <v>2171</v>
      </c>
      <c r="C758" s="191">
        <v>0.13475584619812384</v>
      </c>
      <c r="D758" s="191">
        <v>6.4235289569563223</v>
      </c>
    </row>
    <row r="759" spans="1:4" ht="21.75" customHeight="1" x14ac:dyDescent="0.2">
      <c r="A759" s="6" t="s">
        <v>2172</v>
      </c>
      <c r="B759" s="7" t="s">
        <v>2173</v>
      </c>
      <c r="C759" s="191">
        <v>1.607229715068617</v>
      </c>
      <c r="D759" s="191">
        <v>1.738388950312765</v>
      </c>
    </row>
    <row r="760" spans="1:4" ht="21.75" customHeight="1" x14ac:dyDescent="0.2">
      <c r="A760" s="6" t="s">
        <v>2174</v>
      </c>
      <c r="B760" s="7" t="s">
        <v>2175</v>
      </c>
      <c r="C760" s="191">
        <v>0.73124810066579427</v>
      </c>
      <c r="D760" s="191">
        <v>7.9508198412332245</v>
      </c>
    </row>
    <row r="761" spans="1:4" ht="21.75" customHeight="1" x14ac:dyDescent="0.2">
      <c r="A761" s="6" t="s">
        <v>2176</v>
      </c>
      <c r="B761" s="7" t="s">
        <v>2177</v>
      </c>
      <c r="C761" s="191">
        <v>1.7261777784294325</v>
      </c>
      <c r="D761" s="191">
        <v>27.086013699719839</v>
      </c>
    </row>
    <row r="762" spans="1:4" ht="21.75" customHeight="1" x14ac:dyDescent="0.2">
      <c r="A762" s="6" t="s">
        <v>2178</v>
      </c>
      <c r="B762" s="7" t="s">
        <v>2179</v>
      </c>
      <c r="C762" s="191">
        <v>0</v>
      </c>
      <c r="D762" s="191">
        <v>2.6354611611961194</v>
      </c>
    </row>
    <row r="763" spans="1:4" ht="21.75" customHeight="1" x14ac:dyDescent="0.2">
      <c r="A763" s="6" t="s">
        <v>2180</v>
      </c>
      <c r="B763" s="7" t="s">
        <v>2179</v>
      </c>
      <c r="C763" s="191">
        <v>0</v>
      </c>
      <c r="D763" s="191">
        <v>2.635688961840184</v>
      </c>
    </row>
    <row r="764" spans="1:4" ht="21.75" customHeight="1" x14ac:dyDescent="0.2">
      <c r="A764" s="6" t="s">
        <v>2181</v>
      </c>
      <c r="B764" s="7" t="s">
        <v>2182</v>
      </c>
      <c r="C764" s="191">
        <v>3.9844864018206927</v>
      </c>
      <c r="D764" s="191">
        <v>6.1011847520311724</v>
      </c>
    </row>
    <row r="765" spans="1:4" ht="21.75" customHeight="1" x14ac:dyDescent="0.2">
      <c r="A765" s="6" t="s">
        <v>2183</v>
      </c>
      <c r="B765" s="7" t="s">
        <v>2184</v>
      </c>
      <c r="C765" s="191">
        <v>4.0925834956314407E-3</v>
      </c>
      <c r="D765" s="191">
        <v>7.0249037905390086</v>
      </c>
    </row>
    <row r="766" spans="1:4" ht="21.75" customHeight="1" x14ac:dyDescent="0.2">
      <c r="A766" s="6" t="s">
        <v>2185</v>
      </c>
      <c r="B766" s="7" t="s">
        <v>2184</v>
      </c>
      <c r="C766" s="191">
        <v>9.0600536027665296E-3</v>
      </c>
      <c r="D766" s="191">
        <v>11.661384611370885</v>
      </c>
    </row>
    <row r="767" spans="1:4" ht="21.75" customHeight="1" x14ac:dyDescent="0.2">
      <c r="A767" s="6" t="s">
        <v>2186</v>
      </c>
      <c r="B767" s="7" t="s">
        <v>2187</v>
      </c>
      <c r="C767" s="191">
        <v>6.3829588986754988</v>
      </c>
      <c r="D767" s="191">
        <v>-2.8781113969599152</v>
      </c>
    </row>
    <row r="768" spans="1:4" ht="21.75" customHeight="1" x14ac:dyDescent="0.2">
      <c r="A768" s="6" t="s">
        <v>2188</v>
      </c>
      <c r="B768" s="7" t="s">
        <v>2189</v>
      </c>
      <c r="C768" s="191">
        <v>0.78322586094515612</v>
      </c>
      <c r="D768" s="191">
        <v>-4.7007367818270609</v>
      </c>
    </row>
    <row r="769" spans="1:4" ht="21.75" customHeight="1" x14ac:dyDescent="0.2">
      <c r="A769" s="6" t="s">
        <v>2190</v>
      </c>
      <c r="B769" s="7" t="s">
        <v>2191</v>
      </c>
      <c r="C769" s="191">
        <v>2.0912377493553578</v>
      </c>
      <c r="D769" s="191">
        <v>12.074704257629476</v>
      </c>
    </row>
    <row r="770" spans="1:4" ht="21.75" customHeight="1" x14ac:dyDescent="0.2">
      <c r="A770" s="6" t="s">
        <v>2192</v>
      </c>
      <c r="B770" s="7" t="s">
        <v>2193</v>
      </c>
      <c r="C770" s="191">
        <v>3.9355760047464301</v>
      </c>
      <c r="D770" s="191">
        <v>22.722911833729903</v>
      </c>
    </row>
    <row r="771" spans="1:4" ht="21.75" customHeight="1" x14ac:dyDescent="0.2">
      <c r="A771" s="6" t="s">
        <v>2194</v>
      </c>
      <c r="B771" s="7" t="s">
        <v>2195</v>
      </c>
      <c r="C771" s="191">
        <v>0.91880363004302046</v>
      </c>
      <c r="D771" s="191">
        <v>4.6467311639185249</v>
      </c>
    </row>
    <row r="772" spans="1:4" ht="21.75" customHeight="1" x14ac:dyDescent="0.2">
      <c r="A772" s="6" t="s">
        <v>2196</v>
      </c>
      <c r="B772" s="7" t="s">
        <v>2197</v>
      </c>
      <c r="C772" s="191">
        <v>0.36477197898445674</v>
      </c>
      <c r="D772" s="191">
        <v>-1.3910765811999553</v>
      </c>
    </row>
    <row r="773" spans="1:4" ht="21.75" customHeight="1" x14ac:dyDescent="0.2">
      <c r="A773" s="6" t="s">
        <v>2198</v>
      </c>
      <c r="B773" s="7" t="s">
        <v>2199</v>
      </c>
      <c r="C773" s="191">
        <v>-3.5297712934693581E-2</v>
      </c>
      <c r="D773" s="191">
        <v>16.563907649914878</v>
      </c>
    </row>
    <row r="774" spans="1:4" ht="21.75" customHeight="1" x14ac:dyDescent="0.2">
      <c r="A774" s="6" t="s">
        <v>2200</v>
      </c>
      <c r="B774" s="7" t="s">
        <v>2201</v>
      </c>
      <c r="C774" s="191">
        <v>0.35616686092998673</v>
      </c>
      <c r="D774" s="191">
        <v>-6.2176691721075074E-2</v>
      </c>
    </row>
    <row r="775" spans="1:4" ht="21.75" customHeight="1" x14ac:dyDescent="0.2">
      <c r="A775" s="6" t="s">
        <v>2202</v>
      </c>
      <c r="B775" s="7" t="s">
        <v>2203</v>
      </c>
      <c r="C775" s="191">
        <v>0.49205535975085601</v>
      </c>
      <c r="D775" s="191">
        <v>2.0496777915743281E-2</v>
      </c>
    </row>
    <row r="776" spans="1:4" ht="21.75" customHeight="1" x14ac:dyDescent="0.2">
      <c r="A776" s="6" t="s">
        <v>2204</v>
      </c>
      <c r="B776" s="7" t="s">
        <v>2203</v>
      </c>
      <c r="C776" s="191">
        <v>0.48937008494048073</v>
      </c>
      <c r="D776" s="191">
        <v>1.5728124662951775</v>
      </c>
    </row>
    <row r="777" spans="1:4" ht="21.75" customHeight="1" x14ac:dyDescent="0.2">
      <c r="A777" s="6" t="s">
        <v>2205</v>
      </c>
      <c r="B777" s="7" t="s">
        <v>2206</v>
      </c>
      <c r="C777" s="191">
        <v>0.98590573096420542</v>
      </c>
      <c r="D777" s="191">
        <v>1.877829922112477</v>
      </c>
    </row>
    <row r="778" spans="1:4" ht="21.75" customHeight="1" x14ac:dyDescent="0.2">
      <c r="A778" s="6" t="s">
        <v>2207</v>
      </c>
      <c r="B778" s="7" t="s">
        <v>2208</v>
      </c>
      <c r="C778" s="191">
        <v>-0.21438545695276126</v>
      </c>
      <c r="D778" s="191">
        <v>2.3023934189937543</v>
      </c>
    </row>
    <row r="779" spans="1:4" ht="21.75" customHeight="1" x14ac:dyDescent="0.2">
      <c r="A779" s="6" t="s">
        <v>2209</v>
      </c>
      <c r="B779" s="7" t="s">
        <v>2210</v>
      </c>
      <c r="C779" s="191">
        <v>0</v>
      </c>
      <c r="D779" s="191">
        <v>-0.7420054466036794</v>
      </c>
    </row>
    <row r="780" spans="1:4" ht="21.75" customHeight="1" x14ac:dyDescent="0.2">
      <c r="A780" s="6" t="s">
        <v>2211</v>
      </c>
      <c r="B780" s="7" t="s">
        <v>2212</v>
      </c>
      <c r="C780" s="191">
        <v>0.27290755604916106</v>
      </c>
      <c r="D780" s="191">
        <v>-2.5341946403317439</v>
      </c>
    </row>
    <row r="781" spans="1:4" ht="21.75" customHeight="1" x14ac:dyDescent="0.2">
      <c r="A781" s="6" t="s">
        <v>2213</v>
      </c>
      <c r="B781" s="7" t="s">
        <v>2214</v>
      </c>
      <c r="C781" s="191">
        <v>0</v>
      </c>
      <c r="D781" s="191">
        <v>2.9874321943710478</v>
      </c>
    </row>
    <row r="782" spans="1:4" ht="21.75" customHeight="1" x14ac:dyDescent="0.2">
      <c r="A782" s="6" t="s">
        <v>2215</v>
      </c>
      <c r="B782" s="7" t="s">
        <v>2216</v>
      </c>
      <c r="C782" s="191">
        <v>5.7166130421808123</v>
      </c>
      <c r="D782" s="191">
        <v>-2.209798575299283</v>
      </c>
    </row>
    <row r="783" spans="1:4" ht="21.75" customHeight="1" x14ac:dyDescent="0.2">
      <c r="A783" s="6" t="s">
        <v>2217</v>
      </c>
      <c r="B783" s="7" t="s">
        <v>2218</v>
      </c>
      <c r="C783" s="191">
        <v>0.19798937192115668</v>
      </c>
      <c r="D783" s="191">
        <v>23.943754802226856</v>
      </c>
    </row>
    <row r="784" spans="1:4" ht="21.75" customHeight="1" x14ac:dyDescent="0.2">
      <c r="A784" s="6" t="s">
        <v>2219</v>
      </c>
      <c r="B784" s="7" t="s">
        <v>2220</v>
      </c>
      <c r="C784" s="191">
        <v>3.8135514511159831</v>
      </c>
      <c r="D784" s="191">
        <v>6.7781183652300587</v>
      </c>
    </row>
    <row r="785" spans="1:4" ht="21.75" customHeight="1" x14ac:dyDescent="0.2">
      <c r="A785" s="6" t="s">
        <v>2221</v>
      </c>
      <c r="B785" s="7" t="s">
        <v>2222</v>
      </c>
      <c r="C785" s="191">
        <v>2.9866628632161295E-2</v>
      </c>
      <c r="D785" s="191">
        <v>0.17420692273814145</v>
      </c>
    </row>
    <row r="786" spans="1:4" ht="21.75" customHeight="1" x14ac:dyDescent="0.2">
      <c r="A786" s="6" t="s">
        <v>2223</v>
      </c>
      <c r="B786" s="7" t="s">
        <v>2224</v>
      </c>
      <c r="C786" s="191">
        <v>0.78342230166672899</v>
      </c>
      <c r="D786" s="191">
        <v>10.921684627230167</v>
      </c>
    </row>
    <row r="787" spans="1:4" ht="21.75" customHeight="1" x14ac:dyDescent="0.2">
      <c r="A787" s="6" t="s">
        <v>2225</v>
      </c>
      <c r="B787" s="7" t="s">
        <v>2226</v>
      </c>
      <c r="C787" s="191">
        <v>-3.090754882359345E-2</v>
      </c>
      <c r="D787" s="191">
        <v>1.1574674529261046</v>
      </c>
    </row>
    <row r="788" spans="1:4" ht="21.75" customHeight="1" x14ac:dyDescent="0.2">
      <c r="A788" s="6" t="s">
        <v>2227</v>
      </c>
      <c r="B788" s="7" t="s">
        <v>2228</v>
      </c>
      <c r="C788" s="191">
        <v>0.56486674745681908</v>
      </c>
      <c r="D788" s="191">
        <v>0.57978610112826012</v>
      </c>
    </row>
    <row r="789" spans="1:4" ht="21.75" customHeight="1" x14ac:dyDescent="0.2">
      <c r="A789" s="6" t="s">
        <v>2229</v>
      </c>
      <c r="B789" s="7" t="s">
        <v>2230</v>
      </c>
      <c r="C789" s="191">
        <v>1.4095220086940097</v>
      </c>
      <c r="D789" s="191">
        <v>7.835627126314213</v>
      </c>
    </row>
    <row r="790" spans="1:4" ht="21.75" customHeight="1" x14ac:dyDescent="0.2">
      <c r="A790" s="6" t="s">
        <v>2231</v>
      </c>
      <c r="B790" s="7" t="s">
        <v>2232</v>
      </c>
      <c r="C790" s="191">
        <v>7.2873823697527096E-2</v>
      </c>
      <c r="D790" s="191">
        <v>3.6770925836211168</v>
      </c>
    </row>
    <row r="791" spans="1:4" ht="21.75" customHeight="1" x14ac:dyDescent="0.2">
      <c r="A791" s="6" t="s">
        <v>2233</v>
      </c>
      <c r="B791" s="7" t="s">
        <v>2232</v>
      </c>
      <c r="C791" s="191">
        <v>0.11472205509744951</v>
      </c>
      <c r="D791" s="191">
        <v>3.6401789669424351</v>
      </c>
    </row>
    <row r="792" spans="1:4" ht="21.75" customHeight="1" x14ac:dyDescent="0.2">
      <c r="A792" s="6" t="s">
        <v>2234</v>
      </c>
      <c r="B792" s="7" t="s">
        <v>2235</v>
      </c>
      <c r="C792" s="191">
        <v>0.87554876870702736</v>
      </c>
      <c r="D792" s="191">
        <v>24.848977041122787</v>
      </c>
    </row>
    <row r="793" spans="1:4" ht="21.75" customHeight="1" x14ac:dyDescent="0.2">
      <c r="A793" s="6" t="s">
        <v>2236</v>
      </c>
      <c r="B793" s="7" t="s">
        <v>2237</v>
      </c>
      <c r="C793" s="191">
        <v>0</v>
      </c>
      <c r="D793" s="191">
        <v>0.36066393954054071</v>
      </c>
    </row>
    <row r="794" spans="1:4" ht="21.75" customHeight="1" x14ac:dyDescent="0.2">
      <c r="A794" s="6" t="s">
        <v>2238</v>
      </c>
      <c r="B794" s="7" t="s">
        <v>2237</v>
      </c>
      <c r="C794" s="191">
        <v>0.38976574634145772</v>
      </c>
      <c r="D794" s="191">
        <v>0.50410590769634733</v>
      </c>
    </row>
    <row r="795" spans="1:4" ht="21.75" customHeight="1" x14ac:dyDescent="0.2">
      <c r="A795" s="6" t="s">
        <v>2239</v>
      </c>
      <c r="B795" s="7" t="s">
        <v>2240</v>
      </c>
      <c r="C795" s="191">
        <v>0.36422045901824879</v>
      </c>
      <c r="D795" s="191">
        <v>1.0991789925839537</v>
      </c>
    </row>
    <row r="796" spans="1:4" ht="21.75" customHeight="1" x14ac:dyDescent="0.2">
      <c r="A796" s="6" t="s">
        <v>2241</v>
      </c>
      <c r="B796" s="7" t="s">
        <v>2242</v>
      </c>
      <c r="C796" s="191">
        <v>0.46197895800810862</v>
      </c>
      <c r="D796" s="191">
        <v>0.58863076334387832</v>
      </c>
    </row>
    <row r="797" spans="1:4" ht="21.75" customHeight="1" x14ac:dyDescent="0.2">
      <c r="A797" s="6" t="s">
        <v>2243</v>
      </c>
      <c r="B797" s="7" t="s">
        <v>2244</v>
      </c>
      <c r="C797" s="191">
        <v>-1.0197786631257384</v>
      </c>
      <c r="D797" s="191">
        <v>17.013437640652256</v>
      </c>
    </row>
    <row r="798" spans="1:4" ht="21.75" customHeight="1" x14ac:dyDescent="0.2">
      <c r="A798" s="6" t="s">
        <v>2245</v>
      </c>
      <c r="B798" s="7" t="s">
        <v>2246</v>
      </c>
      <c r="C798" s="191">
        <v>2.4234456902566084</v>
      </c>
      <c r="D798" s="191">
        <v>14.687759900982929</v>
      </c>
    </row>
    <row r="799" spans="1:4" ht="21.75" customHeight="1" x14ac:dyDescent="0.2">
      <c r="A799" s="6" t="s">
        <v>2247</v>
      </c>
      <c r="B799" s="7" t="s">
        <v>2248</v>
      </c>
      <c r="C799" s="191">
        <v>1.2317502910665077</v>
      </c>
      <c r="D799" s="191">
        <v>3.5265967976208481</v>
      </c>
    </row>
    <row r="800" spans="1:4" ht="21.75" customHeight="1" x14ac:dyDescent="0.2">
      <c r="A800" s="6" t="s">
        <v>2249</v>
      </c>
      <c r="B800" s="7" t="s">
        <v>2250</v>
      </c>
      <c r="C800" s="191">
        <v>5.1725769123594709</v>
      </c>
      <c r="D800" s="191">
        <v>13.060933125464114</v>
      </c>
    </row>
    <row r="801" spans="1:4" ht="21.75" customHeight="1" x14ac:dyDescent="0.2">
      <c r="A801" s="6" t="s">
        <v>2251</v>
      </c>
      <c r="B801" s="7" t="s">
        <v>2252</v>
      </c>
      <c r="C801" s="191">
        <v>2.2109880185513875</v>
      </c>
      <c r="D801" s="191">
        <v>5.2895185204359869</v>
      </c>
    </row>
    <row r="802" spans="1:4" ht="21.75" customHeight="1" x14ac:dyDescent="0.2">
      <c r="A802" s="6" t="s">
        <v>2253</v>
      </c>
      <c r="B802" s="7" t="s">
        <v>2254</v>
      </c>
      <c r="C802" s="191">
        <v>0.48955481032614645</v>
      </c>
      <c r="D802" s="191">
        <v>6.1407562319817233</v>
      </c>
    </row>
    <row r="803" spans="1:4" ht="21.75" customHeight="1" x14ac:dyDescent="0.2">
      <c r="A803" s="6" t="s">
        <v>2255</v>
      </c>
      <c r="B803" s="7" t="s">
        <v>2256</v>
      </c>
      <c r="C803" s="191">
        <v>1.7560541503377103</v>
      </c>
      <c r="D803" s="191">
        <v>6.5186343572942098</v>
      </c>
    </row>
    <row r="804" spans="1:4" ht="21.75" customHeight="1" x14ac:dyDescent="0.2">
      <c r="A804" s="6" t="s">
        <v>2257</v>
      </c>
      <c r="B804" s="7" t="s">
        <v>2256</v>
      </c>
      <c r="C804" s="191">
        <v>0.58586483952524082</v>
      </c>
      <c r="D804" s="191">
        <v>6.6797495566578107</v>
      </c>
    </row>
    <row r="805" spans="1:4" ht="21.75" customHeight="1" x14ac:dyDescent="0.2">
      <c r="A805" s="6" t="s">
        <v>2258</v>
      </c>
      <c r="B805" s="7" t="s">
        <v>2259</v>
      </c>
      <c r="C805" s="191">
        <v>0.72656402919495133</v>
      </c>
      <c r="D805" s="191">
        <v>7.6963093658824455</v>
      </c>
    </row>
    <row r="806" spans="1:4" ht="21.75" customHeight="1" x14ac:dyDescent="0.2">
      <c r="A806" s="6" t="s">
        <v>2260</v>
      </c>
      <c r="B806" s="7" t="s">
        <v>2261</v>
      </c>
      <c r="C806" s="191">
        <v>2.5371901557782479E-2</v>
      </c>
      <c r="D806" s="191">
        <v>1.4769347375481217</v>
      </c>
    </row>
    <row r="807" spans="1:4" ht="21.75" customHeight="1" x14ac:dyDescent="0.2">
      <c r="A807" s="6" t="s">
        <v>2262</v>
      </c>
      <c r="B807" s="7" t="s">
        <v>2263</v>
      </c>
      <c r="C807" s="191">
        <v>2.5964196244574092E-2</v>
      </c>
      <c r="D807" s="191">
        <v>1.4233225202731965</v>
      </c>
    </row>
    <row r="808" spans="1:4" ht="21.75" customHeight="1" x14ac:dyDescent="0.2">
      <c r="A808" s="6" t="s">
        <v>2264</v>
      </c>
      <c r="B808" s="7" t="s">
        <v>2265</v>
      </c>
      <c r="C808" s="191">
        <v>5.7235617869134531E-2</v>
      </c>
      <c r="D808" s="191">
        <v>6.3437087206708487</v>
      </c>
    </row>
    <row r="809" spans="1:4" ht="21.75" customHeight="1" x14ac:dyDescent="0.2">
      <c r="A809" s="6" t="s">
        <v>2266</v>
      </c>
      <c r="B809" s="7" t="s">
        <v>2267</v>
      </c>
      <c r="C809" s="191">
        <v>2.7633017588565489</v>
      </c>
      <c r="D809" s="191">
        <v>2.9327722129729512</v>
      </c>
    </row>
    <row r="810" spans="1:4" ht="21.75" customHeight="1" x14ac:dyDescent="0.2">
      <c r="A810" s="6" t="s">
        <v>2268</v>
      </c>
      <c r="B810" s="7" t="s">
        <v>2269</v>
      </c>
      <c r="C810" s="191">
        <v>1.1587659653153382</v>
      </c>
      <c r="D810" s="191">
        <v>14.585940483297646</v>
      </c>
    </row>
    <row r="811" spans="1:4" ht="21.75" customHeight="1" x14ac:dyDescent="0.2">
      <c r="A811" s="6" t="s">
        <v>2270</v>
      </c>
      <c r="B811" s="7" t="s">
        <v>2271</v>
      </c>
      <c r="C811" s="191">
        <v>0</v>
      </c>
      <c r="D811" s="191">
        <v>0.36931212954410747</v>
      </c>
    </row>
    <row r="812" spans="1:4" ht="21.75" customHeight="1" x14ac:dyDescent="0.2">
      <c r="A812" s="6" t="s">
        <v>2272</v>
      </c>
      <c r="B812" s="7" t="s">
        <v>2273</v>
      </c>
      <c r="C812" s="191">
        <v>0</v>
      </c>
      <c r="D812" s="191">
        <v>-3.568788024202445</v>
      </c>
    </row>
    <row r="813" spans="1:4" ht="21.75" customHeight="1" x14ac:dyDescent="0.2">
      <c r="A813" s="6" t="s">
        <v>2274</v>
      </c>
      <c r="B813" s="7" t="s">
        <v>2275</v>
      </c>
      <c r="C813" s="191">
        <v>0.75007204268029537</v>
      </c>
      <c r="D813" s="191">
        <v>16.564398665495425</v>
      </c>
    </row>
    <row r="814" spans="1:4" ht="21.75" customHeight="1" x14ac:dyDescent="0.2">
      <c r="A814" s="6" t="s">
        <v>2276</v>
      </c>
      <c r="B814" s="7" t="s">
        <v>2277</v>
      </c>
      <c r="C814" s="191">
        <v>-3.7450032335071874</v>
      </c>
      <c r="D814" s="191">
        <v>1.0445282597728049</v>
      </c>
    </row>
    <row r="815" spans="1:4" ht="21.75" customHeight="1" x14ac:dyDescent="0.2">
      <c r="A815" s="6" t="s">
        <v>2278</v>
      </c>
      <c r="B815" s="7" t="s">
        <v>2279</v>
      </c>
      <c r="C815" s="191">
        <v>-0.30017301733302926</v>
      </c>
      <c r="D815" s="191">
        <v>-2.5216706354021072</v>
      </c>
    </row>
    <row r="816" spans="1:4" ht="21.75" customHeight="1" x14ac:dyDescent="0.2">
      <c r="A816" s="6" t="s">
        <v>2280</v>
      </c>
      <c r="B816" s="7" t="s">
        <v>2281</v>
      </c>
      <c r="C816" s="191">
        <v>1.6158195210620258E-2</v>
      </c>
      <c r="D816" s="191">
        <v>7.9425781185549873</v>
      </c>
    </row>
    <row r="817" spans="1:4" ht="21.75" customHeight="1" x14ac:dyDescent="0.2">
      <c r="A817" s="6" t="s">
        <v>2282</v>
      </c>
      <c r="B817" s="7" t="s">
        <v>2283</v>
      </c>
      <c r="C817" s="191">
        <v>3.8920266871305151</v>
      </c>
      <c r="D817" s="191">
        <v>23.227242715893489</v>
      </c>
    </row>
    <row r="818" spans="1:4" ht="21.75" customHeight="1" x14ac:dyDescent="0.2">
      <c r="A818" s="6" t="s">
        <v>2284</v>
      </c>
      <c r="B818" s="7" t="s">
        <v>2285</v>
      </c>
      <c r="C818" s="191">
        <v>1.6684028925212993E-2</v>
      </c>
      <c r="D818" s="191">
        <v>6.6313799083443321</v>
      </c>
    </row>
    <row r="819" spans="1:4" ht="21.75" customHeight="1" x14ac:dyDescent="0.2">
      <c r="A819" s="6" t="s">
        <v>2286</v>
      </c>
      <c r="B819" s="7" t="s">
        <v>2287</v>
      </c>
      <c r="C819" s="191">
        <v>0.31763163273827644</v>
      </c>
      <c r="D819" s="191">
        <v>-4.4344854248596875E-2</v>
      </c>
    </row>
    <row r="820" spans="1:4" ht="21.75" customHeight="1" x14ac:dyDescent="0.2">
      <c r="A820" s="6" t="s">
        <v>2288</v>
      </c>
      <c r="B820" s="7" t="s">
        <v>2287</v>
      </c>
      <c r="C820" s="191">
        <v>0.31718256904449349</v>
      </c>
      <c r="D820" s="191">
        <v>-4.5241590958569479E-2</v>
      </c>
    </row>
    <row r="821" spans="1:4" ht="21.75" customHeight="1" x14ac:dyDescent="0.2">
      <c r="A821" s="6" t="s">
        <v>2289</v>
      </c>
      <c r="B821" s="7" t="s">
        <v>2290</v>
      </c>
      <c r="C821" s="191">
        <v>0</v>
      </c>
      <c r="D821" s="191">
        <v>0.66254401507013039</v>
      </c>
    </row>
    <row r="822" spans="1:4" ht="21.75" customHeight="1" x14ac:dyDescent="0.2">
      <c r="A822" s="6" t="s">
        <v>2291</v>
      </c>
      <c r="B822" s="7" t="s">
        <v>2292</v>
      </c>
      <c r="C822" s="191">
        <v>0</v>
      </c>
      <c r="D822" s="191">
        <v>10.615379092080595</v>
      </c>
    </row>
    <row r="823" spans="1:4" ht="21.75" customHeight="1" x14ac:dyDescent="0.2">
      <c r="A823" s="6" t="s">
        <v>2293</v>
      </c>
      <c r="B823" s="7" t="s">
        <v>2294</v>
      </c>
      <c r="C823" s="191">
        <v>0.93514235287452419</v>
      </c>
      <c r="D823" s="191">
        <v>-2.8345388163009715</v>
      </c>
    </row>
    <row r="824" spans="1:4" ht="21.75" customHeight="1" x14ac:dyDescent="0.2">
      <c r="A824" s="6" t="s">
        <v>2295</v>
      </c>
      <c r="B824" s="7" t="s">
        <v>2296</v>
      </c>
      <c r="C824" s="191">
        <v>0.33698416112793872</v>
      </c>
      <c r="D824" s="191">
        <v>0.95407583022767506</v>
      </c>
    </row>
    <row r="825" spans="1:4" ht="21.75" customHeight="1" x14ac:dyDescent="0.2">
      <c r="A825" s="6" t="s">
        <v>2297</v>
      </c>
      <c r="B825" s="7" t="s">
        <v>2298</v>
      </c>
      <c r="C825" s="191">
        <v>0.52660331874656818</v>
      </c>
      <c r="D825" s="191">
        <v>5.8105195978063229</v>
      </c>
    </row>
    <row r="826" spans="1:4" ht="21.75" customHeight="1" x14ac:dyDescent="0.2">
      <c r="A826" s="6" t="s">
        <v>2299</v>
      </c>
      <c r="B826" s="7" t="s">
        <v>2300</v>
      </c>
      <c r="C826" s="191">
        <v>3.4997455971670925</v>
      </c>
      <c r="D826" s="191">
        <v>13.832801628539166</v>
      </c>
    </row>
    <row r="827" spans="1:4" ht="21.75" customHeight="1" x14ac:dyDescent="0.2">
      <c r="A827" s="6" t="s">
        <v>2301</v>
      </c>
      <c r="B827" s="7" t="s">
        <v>2302</v>
      </c>
      <c r="C827" s="191">
        <v>0.809343413969005</v>
      </c>
      <c r="D827" s="191">
        <v>1.2012502009543216</v>
      </c>
    </row>
    <row r="828" spans="1:4" ht="21.75" customHeight="1" x14ac:dyDescent="0.2">
      <c r="A828" s="6" t="s">
        <v>2303</v>
      </c>
      <c r="B828" s="7" t="s">
        <v>2304</v>
      </c>
      <c r="C828" s="191">
        <v>2.2578038690519122</v>
      </c>
      <c r="D828" s="191">
        <v>5.5495961762321553</v>
      </c>
    </row>
    <row r="829" spans="1:4" ht="21.75" customHeight="1" x14ac:dyDescent="0.2">
      <c r="A829" s="6" t="s">
        <v>2305</v>
      </c>
      <c r="B829" s="7" t="s">
        <v>2306</v>
      </c>
      <c r="C829" s="191">
        <v>0.30949263967834673</v>
      </c>
      <c r="D829" s="191">
        <v>0.25423848815540662</v>
      </c>
    </row>
    <row r="830" spans="1:4" ht="21.75" customHeight="1" x14ac:dyDescent="0.2">
      <c r="A830" s="6" t="s">
        <v>2307</v>
      </c>
      <c r="B830" s="7" t="s">
        <v>2308</v>
      </c>
      <c r="C830" s="191">
        <v>0.55565582017515269</v>
      </c>
      <c r="D830" s="191">
        <v>5.3541405465973373</v>
      </c>
    </row>
    <row r="831" spans="1:4" ht="21.75" customHeight="1" x14ac:dyDescent="0.2">
      <c r="A831" s="6" t="s">
        <v>2309</v>
      </c>
      <c r="B831" s="7" t="s">
        <v>2310</v>
      </c>
      <c r="C831" s="191">
        <v>1.2284945487778711</v>
      </c>
      <c r="D831" s="191">
        <v>1.9282749010739417</v>
      </c>
    </row>
    <row r="832" spans="1:4" ht="21.75" customHeight="1" x14ac:dyDescent="0.2">
      <c r="A832" s="6" t="s">
        <v>2311</v>
      </c>
      <c r="B832" s="7" t="s">
        <v>2312</v>
      </c>
      <c r="C832" s="191">
        <v>5.8931405645756643</v>
      </c>
      <c r="D832" s="191">
        <v>41.378301110615446</v>
      </c>
    </row>
    <row r="833" spans="1:4" ht="21.75" customHeight="1" x14ac:dyDescent="0.2">
      <c r="A833" s="6" t="s">
        <v>2313</v>
      </c>
      <c r="B833" s="7" t="s">
        <v>2314</v>
      </c>
      <c r="C833" s="191">
        <v>1.4320480033245379E-2</v>
      </c>
      <c r="D833" s="191">
        <v>8.797142104594978E-2</v>
      </c>
    </row>
    <row r="834" spans="1:4" ht="21.75" customHeight="1" x14ac:dyDescent="0.2">
      <c r="A834" s="6" t="s">
        <v>2315</v>
      </c>
      <c r="B834" s="7" t="s">
        <v>2316</v>
      </c>
      <c r="C834" s="191">
        <v>6.2649697673073684E-2</v>
      </c>
      <c r="D834" s="191">
        <v>-2.166339201530168E-2</v>
      </c>
    </row>
    <row r="835" spans="1:4" ht="21.75" customHeight="1" x14ac:dyDescent="0.2">
      <c r="A835" s="6" t="s">
        <v>2317</v>
      </c>
      <c r="B835" s="7" t="s">
        <v>2318</v>
      </c>
      <c r="C835" s="191">
        <v>2.9421429419527083</v>
      </c>
      <c r="D835" s="191">
        <v>10.063330004608957</v>
      </c>
    </row>
    <row r="836" spans="1:4" ht="21.75" customHeight="1" x14ac:dyDescent="0.2">
      <c r="A836" s="6" t="s">
        <v>2319</v>
      </c>
      <c r="B836" s="7" t="s">
        <v>2320</v>
      </c>
      <c r="C836" s="191">
        <v>0</v>
      </c>
      <c r="D836" s="191">
        <v>1.9809641959447868E-2</v>
      </c>
    </row>
    <row r="837" spans="1:4" ht="21.75" customHeight="1" x14ac:dyDescent="0.2">
      <c r="A837" s="6" t="s">
        <v>2321</v>
      </c>
      <c r="B837" s="7" t="s">
        <v>2322</v>
      </c>
      <c r="C837" s="191">
        <v>4.9519482927647687</v>
      </c>
      <c r="D837" s="191">
        <v>8.804504503310806</v>
      </c>
    </row>
    <row r="838" spans="1:4" ht="21.75" customHeight="1" x14ac:dyDescent="0.2">
      <c r="A838" s="6" t="s">
        <v>2323</v>
      </c>
      <c r="B838" s="7" t="s">
        <v>2324</v>
      </c>
      <c r="C838" s="191">
        <v>0.16951880172320569</v>
      </c>
      <c r="D838" s="191">
        <v>6.3001293685080553</v>
      </c>
    </row>
    <row r="839" spans="1:4" ht="21.75" customHeight="1" x14ac:dyDescent="0.2">
      <c r="A839" s="6" t="s">
        <v>2325</v>
      </c>
      <c r="B839" s="7" t="s">
        <v>2324</v>
      </c>
      <c r="C839" s="191">
        <v>1.0506916931985964E-2</v>
      </c>
      <c r="D839" s="191">
        <v>3.3647317021027119</v>
      </c>
    </row>
    <row r="840" spans="1:4" ht="21.75" customHeight="1" x14ac:dyDescent="0.2">
      <c r="A840" s="6" t="s">
        <v>2326</v>
      </c>
      <c r="B840" s="7" t="s">
        <v>2327</v>
      </c>
      <c r="C840" s="191">
        <v>0.4430832787083594</v>
      </c>
      <c r="D840" s="191">
        <v>5.0913965526193596</v>
      </c>
    </row>
    <row r="841" spans="1:4" ht="21.75" customHeight="1" x14ac:dyDescent="0.2">
      <c r="A841" s="6" t="s">
        <v>2328</v>
      </c>
      <c r="B841" s="7" t="s">
        <v>2329</v>
      </c>
      <c r="C841" s="191">
        <v>0.63778652956298587</v>
      </c>
      <c r="D841" s="191">
        <v>3.8789853568837991</v>
      </c>
    </row>
    <row r="842" spans="1:4" ht="21.75" customHeight="1" x14ac:dyDescent="0.2">
      <c r="A842" s="6" t="s">
        <v>2330</v>
      </c>
      <c r="B842" s="7" t="s">
        <v>2331</v>
      </c>
      <c r="C842" s="191">
        <v>0.22735980497291119</v>
      </c>
      <c r="D842" s="191">
        <v>2.0212266049644625</v>
      </c>
    </row>
    <row r="843" spans="1:4" ht="21.75" customHeight="1" x14ac:dyDescent="0.2">
      <c r="A843" s="6" t="s">
        <v>2332</v>
      </c>
      <c r="B843" s="7" t="s">
        <v>2333</v>
      </c>
      <c r="C843" s="191">
        <v>9.4303097693200236E-2</v>
      </c>
      <c r="D843" s="191">
        <v>0.41560041886630683</v>
      </c>
    </row>
    <row r="844" spans="1:4" ht="21.75" customHeight="1" x14ac:dyDescent="0.2">
      <c r="A844" s="6" t="s">
        <v>2334</v>
      </c>
      <c r="B844" s="7" t="s">
        <v>2335</v>
      </c>
      <c r="C844" s="191">
        <v>4.3561779242313386E-2</v>
      </c>
      <c r="D844" s="191">
        <v>6.7374925124651082</v>
      </c>
    </row>
    <row r="845" spans="1:4" ht="21.75" customHeight="1" x14ac:dyDescent="0.2">
      <c r="A845" s="6" t="s">
        <v>2336</v>
      </c>
      <c r="B845" s="7" t="s">
        <v>2337</v>
      </c>
      <c r="C845" s="191">
        <v>4.6246564956950884E-2</v>
      </c>
      <c r="D845" s="191">
        <v>2.9470879778700088</v>
      </c>
    </row>
    <row r="846" spans="1:4" ht="21.75" customHeight="1" x14ac:dyDescent="0.2">
      <c r="A846" s="6" t="s">
        <v>2338</v>
      </c>
      <c r="B846" s="7" t="s">
        <v>2339</v>
      </c>
      <c r="C846" s="191">
        <v>0.62296316359778359</v>
      </c>
      <c r="D846" s="191">
        <v>6.4408082452734785</v>
      </c>
    </row>
    <row r="847" spans="1:4" ht="21.75" customHeight="1" x14ac:dyDescent="0.2">
      <c r="A847" s="6" t="s">
        <v>2340</v>
      </c>
      <c r="B847" s="7" t="s">
        <v>2341</v>
      </c>
      <c r="C847" s="191">
        <v>1.0248070632371979</v>
      </c>
      <c r="D847" s="191">
        <v>6.6138914073324848</v>
      </c>
    </row>
    <row r="848" spans="1:4" ht="21.75" customHeight="1" x14ac:dyDescent="0.2">
      <c r="A848" s="6" t="s">
        <v>2342</v>
      </c>
      <c r="B848" s="7" t="s">
        <v>2343</v>
      </c>
      <c r="C848" s="191">
        <v>3.514397889677208E-2</v>
      </c>
      <c r="D848" s="191">
        <v>7.3895633586718823</v>
      </c>
    </row>
    <row r="849" spans="1:4" ht="21.75" customHeight="1" x14ac:dyDescent="0.2">
      <c r="A849" s="6" t="s">
        <v>2344</v>
      </c>
      <c r="B849" s="7" t="s">
        <v>2345</v>
      </c>
      <c r="C849" s="191">
        <v>3.1444457507862258E-3</v>
      </c>
      <c r="D849" s="191">
        <v>1.1563871140196746</v>
      </c>
    </row>
    <row r="850" spans="1:4" ht="21.75" customHeight="1" x14ac:dyDescent="0.2">
      <c r="A850" s="6" t="s">
        <v>2346</v>
      </c>
      <c r="B850" s="7" t="s">
        <v>2347</v>
      </c>
      <c r="C850" s="191">
        <v>1.7256657175758345</v>
      </c>
      <c r="D850" s="191">
        <v>13.914457742512031</v>
      </c>
    </row>
    <row r="851" spans="1:4" ht="21.75" customHeight="1" x14ac:dyDescent="0.2">
      <c r="A851" s="6" t="s">
        <v>2348</v>
      </c>
      <c r="B851" s="7" t="s">
        <v>2349</v>
      </c>
      <c r="C851" s="191">
        <v>1.0507354903547088</v>
      </c>
      <c r="D851" s="191">
        <v>20.682137981269761</v>
      </c>
    </row>
    <row r="852" spans="1:4" ht="21.75" customHeight="1" x14ac:dyDescent="0.2">
      <c r="A852" s="6" t="s">
        <v>2350</v>
      </c>
      <c r="B852" s="7" t="s">
        <v>2351</v>
      </c>
      <c r="C852" s="191">
        <v>6.7002465048113746E-2</v>
      </c>
      <c r="D852" s="191">
        <v>3.3834164233832147</v>
      </c>
    </row>
    <row r="853" spans="1:4" ht="21.75" customHeight="1" x14ac:dyDescent="0.2">
      <c r="A853" s="6" t="s">
        <v>2352</v>
      </c>
      <c r="B853" s="7" t="s">
        <v>2353</v>
      </c>
      <c r="C853" s="191">
        <v>1.0337326780403746</v>
      </c>
      <c r="D853" s="191">
        <v>7.8095415431187787</v>
      </c>
    </row>
    <row r="854" spans="1:4" ht="21.75" customHeight="1" x14ac:dyDescent="0.2">
      <c r="A854" s="6" t="s">
        <v>2354</v>
      </c>
      <c r="B854" s="7" t="s">
        <v>2355</v>
      </c>
      <c r="C854" s="191">
        <v>1.7136606423747758</v>
      </c>
      <c r="D854" s="191">
        <v>10.65456512789503</v>
      </c>
    </row>
    <row r="855" spans="1:4" ht="21.75" customHeight="1" x14ac:dyDescent="0.2">
      <c r="A855" s="6" t="s">
        <v>2356</v>
      </c>
      <c r="B855" s="7" t="s">
        <v>2357</v>
      </c>
      <c r="C855" s="191">
        <v>1.0368702370808547</v>
      </c>
      <c r="D855" s="191">
        <v>6.925561386556649</v>
      </c>
    </row>
    <row r="856" spans="1:4" ht="21.75" customHeight="1" x14ac:dyDescent="0.2">
      <c r="A856" s="6" t="s">
        <v>2358</v>
      </c>
      <c r="B856" s="7" t="s">
        <v>2359</v>
      </c>
      <c r="C856" s="191">
        <v>0.23180001059347558</v>
      </c>
      <c r="D856" s="191">
        <v>11.01448942110629</v>
      </c>
    </row>
    <row r="857" spans="1:4" ht="21.75" customHeight="1" x14ac:dyDescent="0.2">
      <c r="A857" s="6" t="s">
        <v>2360</v>
      </c>
      <c r="B857" s="7" t="s">
        <v>2361</v>
      </c>
      <c r="C857" s="191">
        <v>0.3530964145425266</v>
      </c>
      <c r="D857" s="191">
        <v>7.5745802497119499</v>
      </c>
    </row>
    <row r="858" spans="1:4" ht="21.75" customHeight="1" x14ac:dyDescent="0.2">
      <c r="A858" s="6" t="s">
        <v>2362</v>
      </c>
      <c r="B858" s="7" t="s">
        <v>2363</v>
      </c>
      <c r="C858" s="191">
        <v>15.755332581835599</v>
      </c>
      <c r="D858" s="191">
        <v>-3.1089631996397391</v>
      </c>
    </row>
    <row r="859" spans="1:4" ht="21.75" customHeight="1" x14ac:dyDescent="0.2">
      <c r="A859" s="6" t="s">
        <v>2364</v>
      </c>
      <c r="B859" s="7" t="s">
        <v>2365</v>
      </c>
      <c r="C859" s="191">
        <v>2.8462175286614122</v>
      </c>
      <c r="D859" s="191">
        <v>8.4436969861108828</v>
      </c>
    </row>
    <row r="860" spans="1:4" ht="21.75" customHeight="1" x14ac:dyDescent="0.2">
      <c r="A860" s="6" t="s">
        <v>2366</v>
      </c>
      <c r="B860" s="7" t="s">
        <v>2367</v>
      </c>
      <c r="C860" s="191">
        <v>2.7381744428585786</v>
      </c>
      <c r="D860" s="191">
        <v>13.303442553182883</v>
      </c>
    </row>
    <row r="861" spans="1:4" ht="21.75" customHeight="1" x14ac:dyDescent="0.2">
      <c r="A861" s="6" t="s">
        <v>2368</v>
      </c>
      <c r="B861" s="7" t="s">
        <v>2369</v>
      </c>
      <c r="C861" s="191">
        <v>0</v>
      </c>
      <c r="D861" s="191">
        <v>1.3536918514952679E-3</v>
      </c>
    </row>
    <row r="862" spans="1:4" ht="21.75" customHeight="1" x14ac:dyDescent="0.2">
      <c r="A862" s="6" t="s">
        <v>2370</v>
      </c>
      <c r="B862" s="7" t="s">
        <v>2371</v>
      </c>
      <c r="C862" s="191">
        <v>0.89531683781604265</v>
      </c>
      <c r="D862" s="191">
        <v>4.1256117448499952</v>
      </c>
    </row>
    <row r="863" spans="1:4" ht="21.75" customHeight="1" x14ac:dyDescent="0.2">
      <c r="A863" s="6" t="s">
        <v>2372</v>
      </c>
      <c r="B863" s="7" t="s">
        <v>2373</v>
      </c>
      <c r="C863" s="191">
        <v>1.0614290270740376E-2</v>
      </c>
      <c r="D863" s="191">
        <v>8.994652217406486</v>
      </c>
    </row>
    <row r="864" spans="1:4" ht="21.75" customHeight="1" x14ac:dyDescent="0.2">
      <c r="A864" s="6" t="s">
        <v>2374</v>
      </c>
      <c r="B864" s="7" t="s">
        <v>2375</v>
      </c>
      <c r="C864" s="191">
        <v>0.23171580724450797</v>
      </c>
      <c r="D864" s="191">
        <v>1.1180846178733828E-2</v>
      </c>
    </row>
    <row r="865" spans="1:4" ht="21.75" customHeight="1" x14ac:dyDescent="0.2">
      <c r="A865" s="6" t="s">
        <v>2376</v>
      </c>
      <c r="B865" s="7" t="s">
        <v>2377</v>
      </c>
      <c r="C865" s="191">
        <v>0.11926545091005238</v>
      </c>
      <c r="D865" s="191">
        <v>0.24890244413694204</v>
      </c>
    </row>
    <row r="866" spans="1:4" ht="21.75" customHeight="1" x14ac:dyDescent="0.2">
      <c r="A866" s="6" t="s">
        <v>2378</v>
      </c>
      <c r="B866" s="7" t="s">
        <v>2379</v>
      </c>
      <c r="C866" s="191">
        <v>1.260411026614296</v>
      </c>
      <c r="D866" s="191">
        <v>6.0166290731435552</v>
      </c>
    </row>
    <row r="867" spans="1:4" ht="21.75" customHeight="1" x14ac:dyDescent="0.2">
      <c r="A867" s="6" t="s">
        <v>2380</v>
      </c>
      <c r="B867" s="7" t="s">
        <v>2381</v>
      </c>
      <c r="C867" s="191">
        <v>0.41728128073514548</v>
      </c>
      <c r="D867" s="191">
        <v>3.6153868928004265</v>
      </c>
    </row>
    <row r="868" spans="1:4" ht="21.75" customHeight="1" x14ac:dyDescent="0.2">
      <c r="A868" s="6" t="s">
        <v>2382</v>
      </c>
      <c r="B868" s="7" t="s">
        <v>2383</v>
      </c>
      <c r="C868" s="191">
        <v>0.64357764661173222</v>
      </c>
      <c r="D868" s="191">
        <v>27.720081466774175</v>
      </c>
    </row>
    <row r="869" spans="1:4" ht="21.75" customHeight="1" x14ac:dyDescent="0.2">
      <c r="A869" s="6" t="s">
        <v>2384</v>
      </c>
      <c r="B869" s="7" t="s">
        <v>2385</v>
      </c>
      <c r="C869" s="191">
        <v>1.3841523535465718</v>
      </c>
      <c r="D869" s="191">
        <v>21.299507192875154</v>
      </c>
    </row>
    <row r="870" spans="1:4" ht="21.75" customHeight="1" x14ac:dyDescent="0.2">
      <c r="A870" s="6" t="s">
        <v>2386</v>
      </c>
      <c r="B870" s="7" t="s">
        <v>2387</v>
      </c>
      <c r="C870" s="191">
        <v>2.1298497542397672</v>
      </c>
      <c r="D870" s="191">
        <v>12.25786505556767</v>
      </c>
    </row>
    <row r="871" spans="1:4" ht="21.75" customHeight="1" x14ac:dyDescent="0.2">
      <c r="A871" s="6" t="s">
        <v>2388</v>
      </c>
      <c r="B871" s="7" t="s">
        <v>2389</v>
      </c>
      <c r="C871" s="191">
        <v>4.5929165018201452</v>
      </c>
      <c r="D871" s="191">
        <v>13.414639150655356</v>
      </c>
    </row>
    <row r="872" spans="1:4" ht="21.75" customHeight="1" x14ac:dyDescent="0.2">
      <c r="A872" s="6" t="s">
        <v>2390</v>
      </c>
      <c r="B872" s="7" t="s">
        <v>2391</v>
      </c>
      <c r="C872" s="191">
        <v>2.6096414979528233</v>
      </c>
      <c r="D872" s="191">
        <v>6.7428905424092367</v>
      </c>
    </row>
    <row r="873" spans="1:4" ht="21.75" customHeight="1" x14ac:dyDescent="0.2">
      <c r="A873" s="6" t="s">
        <v>2392</v>
      </c>
      <c r="B873" s="7" t="s">
        <v>2393</v>
      </c>
      <c r="C873" s="191">
        <v>3.428020025411968E-2</v>
      </c>
      <c r="D873" s="191">
        <v>0.27924058415810155</v>
      </c>
    </row>
    <row r="874" spans="1:4" ht="21.75" customHeight="1" x14ac:dyDescent="0.2">
      <c r="A874" s="6" t="s">
        <v>2394</v>
      </c>
      <c r="B874" s="7" t="s">
        <v>2395</v>
      </c>
      <c r="C874" s="191">
        <v>1.431197542865255</v>
      </c>
      <c r="D874" s="191">
        <v>-0.31896176750095068</v>
      </c>
    </row>
    <row r="875" spans="1:4" ht="21.75" customHeight="1" x14ac:dyDescent="0.2">
      <c r="A875" s="6" t="s">
        <v>2396</v>
      </c>
      <c r="B875" s="7" t="s">
        <v>2397</v>
      </c>
      <c r="C875" s="191">
        <v>0.54709721716361936</v>
      </c>
      <c r="D875" s="191">
        <v>-5.6536967924202823</v>
      </c>
    </row>
    <row r="876" spans="1:4" ht="21.75" customHeight="1" x14ac:dyDescent="0.2">
      <c r="A876" s="6" t="s">
        <v>2398</v>
      </c>
      <c r="B876" s="7" t="s">
        <v>2399</v>
      </c>
      <c r="C876" s="191">
        <v>-1.1382128084294426E-2</v>
      </c>
      <c r="D876" s="191">
        <v>7.9519959236670452</v>
      </c>
    </row>
    <row r="877" spans="1:4" ht="21.75" customHeight="1" x14ac:dyDescent="0.2">
      <c r="A877" s="6" t="s">
        <v>2400</v>
      </c>
      <c r="B877" s="7" t="s">
        <v>2401</v>
      </c>
      <c r="C877" s="191">
        <v>3.2571313017731462</v>
      </c>
      <c r="D877" s="191">
        <v>20.498910054672095</v>
      </c>
    </row>
    <row r="878" spans="1:4" ht="21.75" customHeight="1" x14ac:dyDescent="0.2">
      <c r="A878" s="6" t="s">
        <v>2402</v>
      </c>
      <c r="B878" s="7" t="s">
        <v>2403</v>
      </c>
      <c r="C878" s="191">
        <v>-2.3595746838068959E-2</v>
      </c>
      <c r="D878" s="191">
        <v>6.6140393585260124</v>
      </c>
    </row>
    <row r="879" spans="1:4" ht="21.75" customHeight="1" x14ac:dyDescent="0.2">
      <c r="A879" s="6" t="s">
        <v>2404</v>
      </c>
      <c r="B879" s="7" t="s">
        <v>2405</v>
      </c>
      <c r="C879" s="191">
        <v>0.68288759675502275</v>
      </c>
      <c r="D879" s="191">
        <v>25.081541896591489</v>
      </c>
    </row>
    <row r="880" spans="1:4" ht="21.75" customHeight="1" x14ac:dyDescent="0.2">
      <c r="A880" s="6" t="s">
        <v>2406</v>
      </c>
      <c r="B880" s="7" t="s">
        <v>2407</v>
      </c>
      <c r="C880" s="191">
        <v>1.0747630591645168</v>
      </c>
      <c r="D880" s="191">
        <v>8.5577919507215512</v>
      </c>
    </row>
    <row r="881" spans="1:4" ht="21.75" customHeight="1" x14ac:dyDescent="0.2">
      <c r="A881" s="6" t="s">
        <v>2408</v>
      </c>
      <c r="B881" s="7" t="s">
        <v>2409</v>
      </c>
      <c r="C881" s="191">
        <v>1.4596100279783077</v>
      </c>
      <c r="D881" s="191">
        <v>5.7768570531675092</v>
      </c>
    </row>
    <row r="882" spans="1:4" ht="21.75" customHeight="1" x14ac:dyDescent="0.2">
      <c r="A882" s="6" t="s">
        <v>2410</v>
      </c>
      <c r="B882" s="7" t="s">
        <v>2411</v>
      </c>
      <c r="C882" s="191">
        <v>1.0341690834028332</v>
      </c>
      <c r="D882" s="191">
        <v>9.0249971684794996</v>
      </c>
    </row>
    <row r="883" spans="1:4" ht="21.75" customHeight="1" x14ac:dyDescent="0.2">
      <c r="A883" s="6" t="s">
        <v>2412</v>
      </c>
      <c r="B883" s="7" t="s">
        <v>2413</v>
      </c>
      <c r="C883" s="191">
        <v>0</v>
      </c>
      <c r="D883" s="191">
        <v>0.41628708264342162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9" customWidth="1"/>
    <col min="2" max="2" width="37.42578125" style="149" bestFit="1" customWidth="1"/>
    <col min="3" max="3" width="19" style="150" customWidth="1"/>
    <col min="4" max="4" width="5.28515625" style="149" bestFit="1" customWidth="1"/>
    <col min="5" max="5" width="4.7109375" style="149" customWidth="1"/>
    <col min="6" max="6" width="29.140625" style="149" bestFit="1" customWidth="1"/>
    <col min="7" max="7" width="11.5703125" style="149"/>
    <col min="8" max="8" width="64.5703125" style="149" bestFit="1" customWidth="1"/>
    <col min="9" max="16384" width="11.5703125" style="149"/>
  </cols>
  <sheetData>
    <row r="1" spans="1:8" ht="26.25" customHeight="1" x14ac:dyDescent="0.35">
      <c r="A1" s="152" t="s">
        <v>16</v>
      </c>
      <c r="H1" s="151"/>
    </row>
    <row r="2" spans="1:8" ht="12.75" customHeight="1" x14ac:dyDescent="0.2">
      <c r="A2" s="152"/>
    </row>
    <row r="3" spans="1:8" ht="12.75" customHeight="1" x14ac:dyDescent="0.2">
      <c r="A3" s="152"/>
    </row>
    <row r="4" spans="1:8" ht="12.75" customHeight="1" x14ac:dyDescent="0.2">
      <c r="A4" s="152"/>
    </row>
    <row r="5" spans="1:8" ht="12.75" customHeight="1" x14ac:dyDescent="0.2">
      <c r="A5" s="152"/>
    </row>
    <row r="6" spans="1:8" ht="12.75" customHeight="1" x14ac:dyDescent="0.2">
      <c r="A6" s="152"/>
    </row>
    <row r="7" spans="1:8" ht="12.75" customHeight="1" x14ac:dyDescent="0.2">
      <c r="A7" s="152"/>
    </row>
    <row r="8" spans="1:8" ht="12.75" customHeight="1" x14ac:dyDescent="0.2">
      <c r="A8" s="152"/>
    </row>
    <row r="9" spans="1:8" ht="12.75" customHeight="1" x14ac:dyDescent="0.2">
      <c r="A9" s="152"/>
    </row>
    <row r="10" spans="1:8" ht="12.75" customHeight="1" x14ac:dyDescent="0.2">
      <c r="A10" s="152"/>
    </row>
    <row r="11" spans="1:8" ht="12.75" customHeight="1" x14ac:dyDescent="0.2">
      <c r="A11" s="152"/>
    </row>
    <row r="12" spans="1:8" ht="12.75" customHeight="1" x14ac:dyDescent="0.2">
      <c r="A12" s="152"/>
    </row>
    <row r="13" spans="1:8" ht="12.75" customHeight="1" x14ac:dyDescent="0.2">
      <c r="A13" s="152"/>
    </row>
    <row r="14" spans="1:8" ht="12.75" customHeight="1" x14ac:dyDescent="0.2">
      <c r="A14" s="152"/>
    </row>
    <row r="15" spans="1:8" ht="12.75" customHeight="1" x14ac:dyDescent="0.2">
      <c r="A15" s="152"/>
    </row>
    <row r="16" spans="1:8" ht="12.75" customHeight="1" x14ac:dyDescent="0.2">
      <c r="A16" s="152"/>
    </row>
    <row r="17" spans="1:8" ht="12.75" customHeight="1" x14ac:dyDescent="0.2">
      <c r="A17" s="152"/>
    </row>
    <row r="18" spans="1:8" ht="12.75" customHeight="1" x14ac:dyDescent="0.2">
      <c r="A18" s="152"/>
    </row>
    <row r="19" spans="1:8" ht="12.75" customHeight="1" x14ac:dyDescent="0.2">
      <c r="A19" s="152"/>
    </row>
    <row r="20" spans="1:8" ht="12.75" customHeight="1" x14ac:dyDescent="0.2">
      <c r="A20" s="152"/>
    </row>
    <row r="21" spans="1:8" ht="12.75" customHeight="1" x14ac:dyDescent="0.2">
      <c r="A21" s="152"/>
    </row>
    <row r="22" spans="1:8" ht="12.75" customHeight="1" x14ac:dyDescent="0.2">
      <c r="A22" s="152"/>
    </row>
    <row r="23" spans="1:8" ht="12.75" customHeight="1" x14ac:dyDescent="0.2">
      <c r="A23" s="152"/>
    </row>
    <row r="24" spans="1:8" ht="12.75" customHeight="1" x14ac:dyDescent="0.2">
      <c r="A24" s="152"/>
    </row>
    <row r="25" spans="1:8" ht="12.75" customHeight="1" x14ac:dyDescent="0.2">
      <c r="A25" s="152"/>
    </row>
    <row r="26" spans="1:8" ht="12.75" customHeight="1" x14ac:dyDescent="0.2">
      <c r="A26" s="152"/>
    </row>
    <row r="27" spans="1:8" ht="12.75" customHeight="1" x14ac:dyDescent="0.2">
      <c r="A27" s="152"/>
    </row>
    <row r="28" spans="1:8" s="154" customFormat="1" ht="51" x14ac:dyDescent="0.2">
      <c r="A28" s="51" t="s">
        <v>156</v>
      </c>
      <c r="B28" s="51" t="s">
        <v>157</v>
      </c>
      <c r="C28" s="51" t="s">
        <v>384</v>
      </c>
      <c r="D28" s="153"/>
      <c r="E28" s="153"/>
      <c r="F28" s="51" t="s">
        <v>385</v>
      </c>
      <c r="G28" s="51" t="s">
        <v>386</v>
      </c>
      <c r="H28" s="51" t="s">
        <v>387</v>
      </c>
    </row>
    <row r="29" spans="1:8" x14ac:dyDescent="0.2">
      <c r="A29" s="159">
        <v>3</v>
      </c>
      <c r="B29" s="155" t="s">
        <v>158</v>
      </c>
      <c r="C29" s="158" t="s">
        <v>393</v>
      </c>
      <c r="F29" s="149" t="s">
        <v>390</v>
      </c>
      <c r="G29" s="156">
        <v>43626</v>
      </c>
      <c r="H29" s="149" t="s">
        <v>391</v>
      </c>
    </row>
    <row r="30" spans="1:8" x14ac:dyDescent="0.2">
      <c r="A30" s="159">
        <v>4</v>
      </c>
      <c r="B30" s="155" t="s">
        <v>158</v>
      </c>
      <c r="C30" s="158" t="s">
        <v>393</v>
      </c>
      <c r="F30" s="149" t="s">
        <v>395</v>
      </c>
      <c r="G30" s="156">
        <v>43626</v>
      </c>
      <c r="H30" s="149" t="s">
        <v>391</v>
      </c>
    </row>
    <row r="31" spans="1:8" x14ac:dyDescent="0.2">
      <c r="A31" s="159">
        <v>5</v>
      </c>
      <c r="B31" s="155" t="s">
        <v>159</v>
      </c>
      <c r="C31" s="158" t="s">
        <v>393</v>
      </c>
      <c r="F31" s="149" t="s">
        <v>394</v>
      </c>
      <c r="G31" s="156">
        <v>43626</v>
      </c>
      <c r="H31" s="149" t="s">
        <v>391</v>
      </c>
    </row>
    <row r="32" spans="1:8" x14ac:dyDescent="0.2">
      <c r="A32" s="159">
        <v>6</v>
      </c>
      <c r="B32" s="155" t="s">
        <v>160</v>
      </c>
      <c r="C32" s="158" t="s">
        <v>393</v>
      </c>
      <c r="F32" s="149" t="s">
        <v>396</v>
      </c>
      <c r="G32" s="156">
        <v>43626</v>
      </c>
      <c r="H32" s="149" t="s">
        <v>397</v>
      </c>
    </row>
    <row r="33" spans="1:8" x14ac:dyDescent="0.2">
      <c r="A33" s="159">
        <v>7</v>
      </c>
      <c r="B33" s="155" t="s">
        <v>160</v>
      </c>
      <c r="C33" s="158" t="s">
        <v>393</v>
      </c>
      <c r="G33" s="156"/>
      <c r="H33" s="157"/>
    </row>
    <row r="34" spans="1:8" x14ac:dyDescent="0.2">
      <c r="A34" s="159">
        <v>8</v>
      </c>
      <c r="B34" s="155" t="s">
        <v>160</v>
      </c>
      <c r="C34" s="158" t="s">
        <v>393</v>
      </c>
      <c r="F34" s="157"/>
      <c r="G34" s="156"/>
    </row>
    <row r="35" spans="1:8" x14ac:dyDescent="0.2">
      <c r="A35" s="159">
        <v>9</v>
      </c>
      <c r="B35" s="155" t="s">
        <v>160</v>
      </c>
      <c r="C35" s="158" t="s">
        <v>393</v>
      </c>
      <c r="G35" s="156"/>
      <c r="H35" s="157"/>
    </row>
    <row r="36" spans="1:8" x14ac:dyDescent="0.2">
      <c r="A36" s="159">
        <v>10</v>
      </c>
      <c r="B36" s="155" t="s">
        <v>160</v>
      </c>
      <c r="C36" s="158" t="s">
        <v>393</v>
      </c>
      <c r="G36" s="156"/>
      <c r="H36" s="157"/>
    </row>
    <row r="37" spans="1:8" x14ac:dyDescent="0.2">
      <c r="A37" s="159">
        <v>11</v>
      </c>
      <c r="B37" s="155" t="s">
        <v>160</v>
      </c>
      <c r="C37" s="158" t="s">
        <v>393</v>
      </c>
      <c r="G37" s="156"/>
    </row>
    <row r="38" spans="1:8" x14ac:dyDescent="0.2">
      <c r="A38" s="159">
        <v>12</v>
      </c>
      <c r="B38" s="155" t="s">
        <v>160</v>
      </c>
      <c r="C38" s="158" t="s">
        <v>393</v>
      </c>
      <c r="G38" s="156"/>
    </row>
    <row r="39" spans="1:8" x14ac:dyDescent="0.2">
      <c r="A39" s="159">
        <v>13</v>
      </c>
      <c r="B39" s="155" t="s">
        <v>161</v>
      </c>
      <c r="C39" s="158" t="s">
        <v>393</v>
      </c>
      <c r="G39" s="156"/>
    </row>
    <row r="40" spans="1:8" x14ac:dyDescent="0.2">
      <c r="A40" s="159">
        <v>15</v>
      </c>
      <c r="B40" s="155" t="s">
        <v>161</v>
      </c>
      <c r="C40" s="158" t="s">
        <v>393</v>
      </c>
      <c r="F40" s="157"/>
      <c r="G40" s="156"/>
      <c r="H40" s="157"/>
    </row>
    <row r="41" spans="1:8" x14ac:dyDescent="0.2">
      <c r="A41" s="159">
        <v>16</v>
      </c>
      <c r="B41" s="155" t="s">
        <v>162</v>
      </c>
      <c r="C41" s="158" t="s">
        <v>393</v>
      </c>
      <c r="G41" s="156"/>
      <c r="H41" s="157"/>
    </row>
    <row r="42" spans="1:8" x14ac:dyDescent="0.2">
      <c r="A42" s="159">
        <v>17</v>
      </c>
      <c r="B42" s="155" t="s">
        <v>162</v>
      </c>
      <c r="C42" s="158" t="s">
        <v>393</v>
      </c>
      <c r="G42" s="156"/>
    </row>
    <row r="43" spans="1:8" x14ac:dyDescent="0.2">
      <c r="A43" s="159">
        <v>18</v>
      </c>
      <c r="B43" s="155" t="s">
        <v>162</v>
      </c>
      <c r="C43" s="158" t="s">
        <v>393</v>
      </c>
      <c r="G43" s="156"/>
    </row>
    <row r="44" spans="1:8" x14ac:dyDescent="0.2">
      <c r="A44" s="159">
        <v>19</v>
      </c>
      <c r="B44" s="155" t="s">
        <v>162</v>
      </c>
      <c r="C44" s="158" t="s">
        <v>393</v>
      </c>
      <c r="G44" s="156"/>
    </row>
    <row r="45" spans="1:8" x14ac:dyDescent="0.2">
      <c r="A45" s="159">
        <v>20</v>
      </c>
      <c r="B45" s="155" t="s">
        <v>162</v>
      </c>
      <c r="C45" s="158" t="s">
        <v>393</v>
      </c>
      <c r="G45" s="156"/>
    </row>
    <row r="46" spans="1:8" x14ac:dyDescent="0.2">
      <c r="A46" s="159">
        <v>21</v>
      </c>
      <c r="B46" s="155" t="s">
        <v>162</v>
      </c>
      <c r="C46" s="158" t="s">
        <v>393</v>
      </c>
      <c r="G46" s="156"/>
    </row>
    <row r="47" spans="1:8" x14ac:dyDescent="0.2">
      <c r="A47" s="159">
        <v>22</v>
      </c>
      <c r="B47" s="155" t="s">
        <v>162</v>
      </c>
      <c r="C47" s="158" t="s">
        <v>393</v>
      </c>
      <c r="G47" s="156"/>
    </row>
    <row r="48" spans="1:8" x14ac:dyDescent="0.2">
      <c r="A48" s="159">
        <v>23</v>
      </c>
      <c r="B48" s="155" t="s">
        <v>163</v>
      </c>
      <c r="C48" s="158" t="s">
        <v>393</v>
      </c>
      <c r="G48" s="156"/>
    </row>
    <row r="49" spans="1:8" x14ac:dyDescent="0.2">
      <c r="A49" s="159">
        <v>24</v>
      </c>
      <c r="B49" s="155" t="s">
        <v>163</v>
      </c>
      <c r="C49" s="158" t="s">
        <v>393</v>
      </c>
      <c r="G49" s="156"/>
    </row>
    <row r="50" spans="1:8" x14ac:dyDescent="0.2">
      <c r="A50" s="159">
        <v>25</v>
      </c>
      <c r="B50" s="155" t="s">
        <v>163</v>
      </c>
      <c r="C50" s="158" t="s">
        <v>393</v>
      </c>
      <c r="G50" s="156"/>
    </row>
    <row r="51" spans="1:8" x14ac:dyDescent="0.2">
      <c r="A51" s="159">
        <v>26</v>
      </c>
      <c r="B51" s="155" t="s">
        <v>163</v>
      </c>
      <c r="C51" s="158" t="s">
        <v>393</v>
      </c>
      <c r="G51" s="156"/>
    </row>
    <row r="52" spans="1:8" x14ac:dyDescent="0.2">
      <c r="A52" s="159">
        <v>28</v>
      </c>
      <c r="B52" s="155" t="s">
        <v>163</v>
      </c>
      <c r="C52" s="158" t="s">
        <v>393</v>
      </c>
      <c r="G52" s="156"/>
    </row>
    <row r="53" spans="1:8" x14ac:dyDescent="0.2">
      <c r="A53" s="159">
        <v>29</v>
      </c>
      <c r="B53" s="155" t="s">
        <v>163</v>
      </c>
      <c r="C53" s="158" t="s">
        <v>393</v>
      </c>
      <c r="G53" s="156"/>
    </row>
    <row r="54" spans="1:8" x14ac:dyDescent="0.2">
      <c r="A54" s="159">
        <v>30</v>
      </c>
      <c r="B54" s="155" t="s">
        <v>163</v>
      </c>
      <c r="C54" s="158" t="s">
        <v>393</v>
      </c>
      <c r="G54" s="156"/>
    </row>
    <row r="55" spans="1:8" x14ac:dyDescent="0.2">
      <c r="A55" s="159">
        <v>31</v>
      </c>
      <c r="B55" s="155" t="s">
        <v>163</v>
      </c>
      <c r="C55" s="158" t="s">
        <v>393</v>
      </c>
      <c r="G55" s="156"/>
    </row>
    <row r="56" spans="1:8" x14ac:dyDescent="0.2">
      <c r="A56" s="159">
        <v>32</v>
      </c>
      <c r="B56" s="155" t="s">
        <v>163</v>
      </c>
      <c r="C56" s="158" t="s">
        <v>393</v>
      </c>
      <c r="F56" s="157"/>
      <c r="G56" s="156"/>
      <c r="H56" s="157"/>
    </row>
    <row r="57" spans="1:8" x14ac:dyDescent="0.2">
      <c r="A57" s="159">
        <v>33</v>
      </c>
      <c r="B57" s="155" t="s">
        <v>163</v>
      </c>
      <c r="C57" s="158" t="s">
        <v>393</v>
      </c>
      <c r="F57" s="157"/>
      <c r="G57" s="156"/>
      <c r="H57" s="157"/>
    </row>
    <row r="58" spans="1:8" x14ac:dyDescent="0.2">
      <c r="A58" s="159">
        <v>34</v>
      </c>
      <c r="B58" s="155" t="s">
        <v>163</v>
      </c>
      <c r="C58" s="158" t="s">
        <v>393</v>
      </c>
      <c r="F58" s="157"/>
      <c r="G58" s="156"/>
      <c r="H58" s="157"/>
    </row>
    <row r="59" spans="1:8" x14ac:dyDescent="0.2">
      <c r="A59" s="159">
        <v>35</v>
      </c>
      <c r="B59" s="155" t="s">
        <v>163</v>
      </c>
      <c r="C59" s="158" t="s">
        <v>393</v>
      </c>
      <c r="F59" s="157"/>
      <c r="G59" s="156"/>
      <c r="H59" s="157"/>
    </row>
    <row r="60" spans="1:8" x14ac:dyDescent="0.2">
      <c r="A60" s="159">
        <v>36</v>
      </c>
      <c r="B60" s="155" t="s">
        <v>163</v>
      </c>
      <c r="C60" s="158" t="s">
        <v>393</v>
      </c>
      <c r="F60" s="157"/>
      <c r="G60" s="156"/>
      <c r="H60" s="157"/>
    </row>
    <row r="61" spans="1:8" x14ac:dyDescent="0.2">
      <c r="A61" s="159">
        <v>37</v>
      </c>
      <c r="B61" s="155" t="s">
        <v>163</v>
      </c>
      <c r="C61" s="158" t="s">
        <v>393</v>
      </c>
      <c r="F61" s="157"/>
      <c r="G61" s="156"/>
      <c r="H61" s="157"/>
    </row>
    <row r="62" spans="1:8" x14ac:dyDescent="0.2">
      <c r="A62" s="159">
        <v>38</v>
      </c>
      <c r="B62" s="155" t="s">
        <v>163</v>
      </c>
      <c r="C62" s="158" t="s">
        <v>393</v>
      </c>
      <c r="F62" s="157"/>
      <c r="G62" s="156"/>
      <c r="H62" s="157"/>
    </row>
    <row r="63" spans="1:8" x14ac:dyDescent="0.2">
      <c r="A63" s="159">
        <v>39</v>
      </c>
      <c r="B63" s="155" t="s">
        <v>163</v>
      </c>
      <c r="C63" s="158" t="s">
        <v>393</v>
      </c>
      <c r="F63" s="157"/>
      <c r="G63" s="156"/>
      <c r="H63" s="157"/>
    </row>
    <row r="64" spans="1:8" x14ac:dyDescent="0.2">
      <c r="A64" s="159">
        <v>40</v>
      </c>
      <c r="B64" s="155" t="s">
        <v>162</v>
      </c>
      <c r="C64" s="158" t="s">
        <v>393</v>
      </c>
      <c r="F64" s="157"/>
      <c r="G64" s="156"/>
      <c r="H64" s="157"/>
    </row>
    <row r="65" spans="1:8" x14ac:dyDescent="0.2">
      <c r="A65" s="159">
        <v>41</v>
      </c>
      <c r="B65" s="155" t="s">
        <v>164</v>
      </c>
      <c r="C65" s="158" t="s">
        <v>393</v>
      </c>
      <c r="F65" s="157"/>
      <c r="G65" s="156"/>
      <c r="H65" s="157"/>
    </row>
    <row r="66" spans="1:8" x14ac:dyDescent="0.2">
      <c r="A66" s="159">
        <v>42</v>
      </c>
      <c r="B66" s="155" t="s">
        <v>165</v>
      </c>
      <c r="C66" s="158" t="s">
        <v>393</v>
      </c>
      <c r="F66" s="157"/>
      <c r="G66" s="156"/>
      <c r="H66" s="157"/>
    </row>
    <row r="67" spans="1:8" x14ac:dyDescent="0.2">
      <c r="A67" s="159">
        <v>43</v>
      </c>
      <c r="B67" s="155" t="s">
        <v>165</v>
      </c>
      <c r="C67" s="158" t="s">
        <v>393</v>
      </c>
      <c r="F67" s="157"/>
      <c r="G67" s="156"/>
      <c r="H67" s="157"/>
    </row>
    <row r="68" spans="1:8" x14ac:dyDescent="0.2">
      <c r="A68" s="159">
        <v>44</v>
      </c>
      <c r="B68" s="155" t="s">
        <v>164</v>
      </c>
      <c r="C68" s="158" t="s">
        <v>393</v>
      </c>
      <c r="F68" s="157"/>
      <c r="G68" s="156"/>
      <c r="H68" s="157"/>
    </row>
    <row r="69" spans="1:8" x14ac:dyDescent="0.2">
      <c r="A69" s="159">
        <v>45</v>
      </c>
      <c r="B69" s="155" t="s">
        <v>166</v>
      </c>
      <c r="C69" s="158" t="s">
        <v>393</v>
      </c>
      <c r="F69" s="157"/>
      <c r="G69" s="156"/>
      <c r="H69" s="157"/>
    </row>
    <row r="70" spans="1:8" x14ac:dyDescent="0.2">
      <c r="A70" s="159">
        <v>46</v>
      </c>
      <c r="B70" s="155" t="s">
        <v>167</v>
      </c>
      <c r="C70" s="158" t="s">
        <v>393</v>
      </c>
      <c r="F70" s="157"/>
      <c r="G70" s="156"/>
      <c r="H70" s="157"/>
    </row>
    <row r="71" spans="1:8" x14ac:dyDescent="0.2">
      <c r="A71" s="159">
        <v>47</v>
      </c>
      <c r="B71" s="155" t="s">
        <v>168</v>
      </c>
      <c r="C71" s="158" t="s">
        <v>393</v>
      </c>
      <c r="F71" s="157"/>
      <c r="G71" s="156"/>
      <c r="H71" s="157"/>
    </row>
    <row r="72" spans="1:8" x14ac:dyDescent="0.2">
      <c r="A72" s="159">
        <v>48</v>
      </c>
      <c r="B72" s="155" t="s">
        <v>169</v>
      </c>
      <c r="C72" s="158" t="s">
        <v>393</v>
      </c>
      <c r="F72" s="157"/>
      <c r="G72" s="156"/>
      <c r="H72" s="157"/>
    </row>
    <row r="73" spans="1:8" x14ac:dyDescent="0.2">
      <c r="A73" s="159">
        <v>49</v>
      </c>
      <c r="B73" s="155" t="s">
        <v>162</v>
      </c>
      <c r="C73" s="158" t="s">
        <v>393</v>
      </c>
      <c r="F73" s="157"/>
      <c r="G73" s="156"/>
      <c r="H73" s="157"/>
    </row>
    <row r="74" spans="1:8" x14ac:dyDescent="0.2">
      <c r="A74" s="159">
        <v>50</v>
      </c>
      <c r="B74" s="155" t="s">
        <v>170</v>
      </c>
      <c r="C74" s="158" t="s">
        <v>393</v>
      </c>
      <c r="F74" s="157"/>
      <c r="G74" s="156"/>
      <c r="H74" s="157"/>
    </row>
    <row r="75" spans="1:8" x14ac:dyDescent="0.2">
      <c r="A75" s="159">
        <v>51</v>
      </c>
      <c r="B75" s="155" t="s">
        <v>171</v>
      </c>
      <c r="C75" s="158" t="s">
        <v>392</v>
      </c>
      <c r="F75" s="157"/>
      <c r="G75" s="156"/>
      <c r="H75" s="157"/>
    </row>
    <row r="76" spans="1:8" x14ac:dyDescent="0.2">
      <c r="A76" s="159">
        <v>52</v>
      </c>
      <c r="B76" s="155" t="s">
        <v>172</v>
      </c>
      <c r="C76" s="158" t="s">
        <v>393</v>
      </c>
      <c r="F76" s="157"/>
      <c r="G76" s="156"/>
      <c r="H76" s="157"/>
    </row>
    <row r="77" spans="1:8" x14ac:dyDescent="0.2">
      <c r="A77" s="159">
        <v>53</v>
      </c>
      <c r="B77" s="155" t="s">
        <v>172</v>
      </c>
      <c r="C77" s="158" t="s">
        <v>393</v>
      </c>
      <c r="F77" s="157"/>
      <c r="G77" s="156"/>
      <c r="H77" s="157"/>
    </row>
    <row r="78" spans="1:8" x14ac:dyDescent="0.2">
      <c r="A78" s="159">
        <v>55</v>
      </c>
      <c r="B78" s="155" t="s">
        <v>172</v>
      </c>
      <c r="C78" s="158" t="s">
        <v>393</v>
      </c>
      <c r="F78" s="157"/>
      <c r="G78" s="156"/>
      <c r="H78" s="157"/>
    </row>
    <row r="79" spans="1:8" x14ac:dyDescent="0.2">
      <c r="A79" s="159">
        <v>56</v>
      </c>
      <c r="B79" s="155" t="s">
        <v>172</v>
      </c>
      <c r="C79" s="158" t="s">
        <v>393</v>
      </c>
      <c r="F79" s="157"/>
      <c r="G79" s="156"/>
      <c r="H79" s="157"/>
    </row>
    <row r="80" spans="1:8" x14ac:dyDescent="0.2">
      <c r="A80" s="159">
        <v>57</v>
      </c>
      <c r="B80" s="155" t="s">
        <v>172</v>
      </c>
      <c r="C80" s="158" t="s">
        <v>393</v>
      </c>
      <c r="F80" s="157"/>
      <c r="G80" s="156"/>
      <c r="H80" s="157"/>
    </row>
    <row r="81" spans="1:8" x14ac:dyDescent="0.2">
      <c r="A81" s="159">
        <v>58</v>
      </c>
      <c r="B81" s="155" t="s">
        <v>173</v>
      </c>
      <c r="C81" s="158" t="s">
        <v>392</v>
      </c>
      <c r="F81" s="157"/>
      <c r="G81" s="156"/>
      <c r="H81" s="157"/>
    </row>
    <row r="82" spans="1:8" x14ac:dyDescent="0.2">
      <c r="A82" s="159">
        <v>59</v>
      </c>
      <c r="B82" s="155" t="s">
        <v>172</v>
      </c>
      <c r="C82" s="158" t="s">
        <v>393</v>
      </c>
      <c r="F82" s="157"/>
      <c r="G82" s="156"/>
      <c r="H82" s="157"/>
    </row>
    <row r="83" spans="1:8" x14ac:dyDescent="0.2">
      <c r="A83" s="159">
        <v>60</v>
      </c>
      <c r="B83" s="155" t="s">
        <v>172</v>
      </c>
      <c r="C83" s="158" t="s">
        <v>393</v>
      </c>
      <c r="F83" s="157"/>
      <c r="G83" s="156"/>
      <c r="H83" s="157"/>
    </row>
    <row r="84" spans="1:8" x14ac:dyDescent="0.2">
      <c r="A84" s="159">
        <v>62</v>
      </c>
      <c r="B84" s="155" t="s">
        <v>174</v>
      </c>
      <c r="C84" s="158" t="s">
        <v>392</v>
      </c>
    </row>
    <row r="85" spans="1:8" x14ac:dyDescent="0.2">
      <c r="A85" s="159">
        <v>63</v>
      </c>
      <c r="B85" s="155" t="s">
        <v>165</v>
      </c>
      <c r="C85" s="158" t="s">
        <v>393</v>
      </c>
    </row>
    <row r="86" spans="1:8" x14ac:dyDescent="0.2">
      <c r="A86" s="159">
        <v>64</v>
      </c>
      <c r="B86" s="155" t="s">
        <v>172</v>
      </c>
      <c r="C86" s="158" t="s">
        <v>393</v>
      </c>
    </row>
    <row r="87" spans="1:8" x14ac:dyDescent="0.2">
      <c r="A87" s="159">
        <v>65</v>
      </c>
      <c r="B87" s="155" t="s">
        <v>175</v>
      </c>
      <c r="C87" s="158" t="s">
        <v>393</v>
      </c>
    </row>
    <row r="88" spans="1:8" x14ac:dyDescent="0.2">
      <c r="A88" s="159">
        <v>66</v>
      </c>
      <c r="B88" s="155" t="s">
        <v>175</v>
      </c>
      <c r="C88" s="158" t="s">
        <v>393</v>
      </c>
    </row>
    <row r="89" spans="1:8" x14ac:dyDescent="0.2">
      <c r="A89" s="159">
        <v>67</v>
      </c>
      <c r="B89" s="155" t="s">
        <v>176</v>
      </c>
      <c r="C89" s="158" t="s">
        <v>393</v>
      </c>
    </row>
    <row r="90" spans="1:8" x14ac:dyDescent="0.2">
      <c r="A90" s="159">
        <v>71</v>
      </c>
      <c r="B90" s="155" t="s">
        <v>176</v>
      </c>
      <c r="C90" s="158" t="s">
        <v>393</v>
      </c>
    </row>
    <row r="91" spans="1:8" x14ac:dyDescent="0.2">
      <c r="A91" s="159">
        <v>72</v>
      </c>
      <c r="B91" s="155" t="s">
        <v>176</v>
      </c>
      <c r="C91" s="158" t="s">
        <v>393</v>
      </c>
    </row>
    <row r="92" spans="1:8" x14ac:dyDescent="0.2">
      <c r="A92" s="159">
        <v>73</v>
      </c>
      <c r="B92" s="155" t="s">
        <v>176</v>
      </c>
      <c r="C92" s="158" t="s">
        <v>393</v>
      </c>
    </row>
    <row r="93" spans="1:8" x14ac:dyDescent="0.2">
      <c r="A93" s="159">
        <v>74</v>
      </c>
      <c r="B93" s="155" t="s">
        <v>177</v>
      </c>
      <c r="C93" s="158" t="s">
        <v>393</v>
      </c>
    </row>
    <row r="94" spans="1:8" x14ac:dyDescent="0.2">
      <c r="A94" s="159">
        <v>75</v>
      </c>
      <c r="B94" s="155" t="s">
        <v>178</v>
      </c>
      <c r="C94" s="158" t="s">
        <v>393</v>
      </c>
    </row>
    <row r="95" spans="1:8" x14ac:dyDescent="0.2">
      <c r="A95" s="159">
        <v>76</v>
      </c>
      <c r="B95" s="155" t="s">
        <v>178</v>
      </c>
      <c r="C95" s="158" t="s">
        <v>393</v>
      </c>
    </row>
    <row r="96" spans="1:8" x14ac:dyDescent="0.2">
      <c r="A96" s="159">
        <v>77</v>
      </c>
      <c r="B96" s="155" t="s">
        <v>178</v>
      </c>
      <c r="C96" s="158" t="s">
        <v>393</v>
      </c>
    </row>
    <row r="97" spans="1:3" x14ac:dyDescent="0.2">
      <c r="A97" s="159">
        <v>78</v>
      </c>
      <c r="B97" s="155" t="s">
        <v>179</v>
      </c>
      <c r="C97" s="158" t="s">
        <v>393</v>
      </c>
    </row>
    <row r="98" spans="1:3" x14ac:dyDescent="0.2">
      <c r="A98" s="159">
        <v>79</v>
      </c>
      <c r="B98" s="155" t="s">
        <v>180</v>
      </c>
      <c r="C98" s="158" t="s">
        <v>392</v>
      </c>
    </row>
    <row r="99" spans="1:3" x14ac:dyDescent="0.2">
      <c r="A99" s="159">
        <v>80</v>
      </c>
      <c r="B99" s="155" t="s">
        <v>181</v>
      </c>
      <c r="C99" s="158" t="s">
        <v>393</v>
      </c>
    </row>
    <row r="100" spans="1:3" x14ac:dyDescent="0.2">
      <c r="A100" s="159">
        <v>81</v>
      </c>
      <c r="B100" s="155" t="s">
        <v>182</v>
      </c>
      <c r="C100" s="158" t="s">
        <v>393</v>
      </c>
    </row>
    <row r="101" spans="1:3" x14ac:dyDescent="0.2">
      <c r="A101" s="159">
        <v>82</v>
      </c>
      <c r="B101" s="155" t="s">
        <v>183</v>
      </c>
      <c r="C101" s="158" t="s">
        <v>393</v>
      </c>
    </row>
    <row r="102" spans="1:3" x14ac:dyDescent="0.2">
      <c r="A102" s="159">
        <v>83</v>
      </c>
      <c r="B102" s="155" t="s">
        <v>183</v>
      </c>
      <c r="C102" s="158" t="s">
        <v>393</v>
      </c>
    </row>
    <row r="103" spans="1:3" x14ac:dyDescent="0.2">
      <c r="A103" s="159">
        <v>84</v>
      </c>
      <c r="B103" s="155" t="s">
        <v>183</v>
      </c>
      <c r="C103" s="158" t="s">
        <v>393</v>
      </c>
    </row>
    <row r="104" spans="1:3" x14ac:dyDescent="0.2">
      <c r="A104" s="159">
        <v>85</v>
      </c>
      <c r="B104" s="155" t="s">
        <v>183</v>
      </c>
      <c r="C104" s="158" t="s">
        <v>393</v>
      </c>
    </row>
    <row r="105" spans="1:3" x14ac:dyDescent="0.2">
      <c r="A105" s="159">
        <v>86</v>
      </c>
      <c r="B105" s="155" t="s">
        <v>183</v>
      </c>
      <c r="C105" s="158" t="s">
        <v>393</v>
      </c>
    </row>
    <row r="106" spans="1:3" x14ac:dyDescent="0.2">
      <c r="A106" s="159">
        <v>87</v>
      </c>
      <c r="B106" s="155" t="s">
        <v>183</v>
      </c>
      <c r="C106" s="158" t="s">
        <v>393</v>
      </c>
    </row>
    <row r="107" spans="1:3" x14ac:dyDescent="0.2">
      <c r="A107" s="159">
        <v>88</v>
      </c>
      <c r="B107" s="155" t="s">
        <v>183</v>
      </c>
      <c r="C107" s="158" t="s">
        <v>393</v>
      </c>
    </row>
    <row r="108" spans="1:3" x14ac:dyDescent="0.2">
      <c r="A108" s="159">
        <v>91</v>
      </c>
      <c r="B108" s="155" t="s">
        <v>184</v>
      </c>
      <c r="C108" s="158" t="s">
        <v>393</v>
      </c>
    </row>
    <row r="109" spans="1:3" x14ac:dyDescent="0.2">
      <c r="A109" s="159">
        <v>92</v>
      </c>
      <c r="B109" s="155" t="s">
        <v>184</v>
      </c>
      <c r="C109" s="158" t="s">
        <v>393</v>
      </c>
    </row>
    <row r="110" spans="1:3" x14ac:dyDescent="0.2">
      <c r="A110" s="159">
        <v>93</v>
      </c>
      <c r="B110" s="155" t="s">
        <v>185</v>
      </c>
      <c r="C110" s="158" t="s">
        <v>392</v>
      </c>
    </row>
    <row r="111" spans="1:3" x14ac:dyDescent="0.2">
      <c r="A111" s="159">
        <v>94</v>
      </c>
      <c r="B111" s="155" t="s">
        <v>184</v>
      </c>
      <c r="C111" s="158" t="s">
        <v>393</v>
      </c>
    </row>
    <row r="112" spans="1:3" x14ac:dyDescent="0.2">
      <c r="A112" s="159">
        <v>95</v>
      </c>
      <c r="B112" s="155" t="s">
        <v>184</v>
      </c>
      <c r="C112" s="158" t="s">
        <v>393</v>
      </c>
    </row>
    <row r="113" spans="1:3" x14ac:dyDescent="0.2">
      <c r="A113" s="159">
        <v>96</v>
      </c>
      <c r="B113" s="155" t="s">
        <v>184</v>
      </c>
      <c r="C113" s="158" t="s">
        <v>393</v>
      </c>
    </row>
    <row r="114" spans="1:3" x14ac:dyDescent="0.2">
      <c r="A114" s="159">
        <v>97</v>
      </c>
      <c r="B114" s="155" t="s">
        <v>186</v>
      </c>
      <c r="C114" s="158" t="s">
        <v>393</v>
      </c>
    </row>
    <row r="115" spans="1:3" x14ac:dyDescent="0.2">
      <c r="A115" s="159">
        <v>98</v>
      </c>
      <c r="B115" s="155" t="s">
        <v>187</v>
      </c>
      <c r="C115" s="158" t="s">
        <v>393</v>
      </c>
    </row>
    <row r="116" spans="1:3" x14ac:dyDescent="0.2">
      <c r="A116" s="159">
        <v>99</v>
      </c>
      <c r="B116" s="155" t="s">
        <v>188</v>
      </c>
      <c r="C116" s="158" t="s">
        <v>393</v>
      </c>
    </row>
    <row r="117" spans="1:3" x14ac:dyDescent="0.2">
      <c r="A117" s="159">
        <v>100</v>
      </c>
      <c r="B117" s="155" t="s">
        <v>188</v>
      </c>
      <c r="C117" s="158" t="s">
        <v>393</v>
      </c>
    </row>
    <row r="118" spans="1:3" x14ac:dyDescent="0.2">
      <c r="A118" s="159">
        <v>101</v>
      </c>
      <c r="B118" s="155" t="s">
        <v>189</v>
      </c>
      <c r="C118" s="158" t="s">
        <v>393</v>
      </c>
    </row>
    <row r="119" spans="1:3" x14ac:dyDescent="0.2">
      <c r="A119" s="159">
        <v>102</v>
      </c>
      <c r="B119" s="155" t="s">
        <v>189</v>
      </c>
      <c r="C119" s="158" t="s">
        <v>393</v>
      </c>
    </row>
    <row r="120" spans="1:3" x14ac:dyDescent="0.2">
      <c r="A120" s="159">
        <v>103</v>
      </c>
      <c r="B120" s="155" t="s">
        <v>189</v>
      </c>
      <c r="C120" s="158" t="s">
        <v>393</v>
      </c>
    </row>
    <row r="121" spans="1:3" x14ac:dyDescent="0.2">
      <c r="A121" s="159">
        <v>104</v>
      </c>
      <c r="B121" s="155" t="s">
        <v>190</v>
      </c>
      <c r="C121" s="158" t="s">
        <v>393</v>
      </c>
    </row>
    <row r="122" spans="1:3" x14ac:dyDescent="0.2">
      <c r="A122" s="159">
        <v>105</v>
      </c>
      <c r="B122" s="155" t="s">
        <v>190</v>
      </c>
      <c r="C122" s="158" t="s">
        <v>393</v>
      </c>
    </row>
    <row r="123" spans="1:3" x14ac:dyDescent="0.2">
      <c r="A123" s="159">
        <v>106</v>
      </c>
      <c r="B123" s="155" t="s">
        <v>190</v>
      </c>
      <c r="C123" s="158" t="s">
        <v>393</v>
      </c>
    </row>
    <row r="124" spans="1:3" x14ac:dyDescent="0.2">
      <c r="A124" s="159">
        <v>107</v>
      </c>
      <c r="B124" s="155" t="s">
        <v>190</v>
      </c>
      <c r="C124" s="158" t="s">
        <v>393</v>
      </c>
    </row>
    <row r="125" spans="1:3" x14ac:dyDescent="0.2">
      <c r="A125" s="159">
        <v>108</v>
      </c>
      <c r="B125" s="155" t="s">
        <v>190</v>
      </c>
      <c r="C125" s="158" t="s">
        <v>393</v>
      </c>
    </row>
    <row r="126" spans="1:3" x14ac:dyDescent="0.2">
      <c r="A126" s="159">
        <v>109</v>
      </c>
      <c r="B126" s="155" t="s">
        <v>190</v>
      </c>
      <c r="C126" s="158" t="s">
        <v>393</v>
      </c>
    </row>
    <row r="127" spans="1:3" x14ac:dyDescent="0.2">
      <c r="A127" s="159">
        <v>110</v>
      </c>
      <c r="B127" s="155" t="s">
        <v>190</v>
      </c>
      <c r="C127" s="158" t="s">
        <v>393</v>
      </c>
    </row>
    <row r="128" spans="1:3" x14ac:dyDescent="0.2">
      <c r="A128" s="159">
        <v>111</v>
      </c>
      <c r="B128" s="155" t="s">
        <v>191</v>
      </c>
      <c r="C128" s="158" t="s">
        <v>393</v>
      </c>
    </row>
    <row r="129" spans="1:3" x14ac:dyDescent="0.2">
      <c r="A129" s="159">
        <v>112</v>
      </c>
      <c r="B129" s="155" t="s">
        <v>192</v>
      </c>
      <c r="C129" s="158" t="s">
        <v>393</v>
      </c>
    </row>
    <row r="130" spans="1:3" x14ac:dyDescent="0.2">
      <c r="A130" s="159">
        <v>113</v>
      </c>
      <c r="B130" s="155" t="s">
        <v>192</v>
      </c>
      <c r="C130" s="158" t="s">
        <v>393</v>
      </c>
    </row>
    <row r="131" spans="1:3" x14ac:dyDescent="0.2">
      <c r="A131" s="159">
        <v>115</v>
      </c>
      <c r="B131" s="155" t="s">
        <v>192</v>
      </c>
      <c r="C131" s="158" t="s">
        <v>393</v>
      </c>
    </row>
    <row r="132" spans="1:3" x14ac:dyDescent="0.2">
      <c r="A132" s="159">
        <v>116</v>
      </c>
      <c r="B132" s="155" t="s">
        <v>192</v>
      </c>
      <c r="C132" s="158" t="s">
        <v>393</v>
      </c>
    </row>
    <row r="133" spans="1:3" x14ac:dyDescent="0.2">
      <c r="A133" s="159">
        <v>117</v>
      </c>
      <c r="B133" s="155" t="s">
        <v>192</v>
      </c>
      <c r="C133" s="158" t="s">
        <v>393</v>
      </c>
    </row>
    <row r="134" spans="1:3" x14ac:dyDescent="0.2">
      <c r="A134" s="159">
        <v>118</v>
      </c>
      <c r="B134" s="155" t="s">
        <v>193</v>
      </c>
      <c r="C134" s="158" t="s">
        <v>393</v>
      </c>
    </row>
    <row r="135" spans="1:3" x14ac:dyDescent="0.2">
      <c r="A135" s="159">
        <v>119</v>
      </c>
      <c r="B135" s="155" t="s">
        <v>193</v>
      </c>
      <c r="C135" s="158" t="s">
        <v>393</v>
      </c>
    </row>
    <row r="136" spans="1:3" x14ac:dyDescent="0.2">
      <c r="A136" s="159">
        <v>120</v>
      </c>
      <c r="B136" s="155" t="s">
        <v>165</v>
      </c>
      <c r="C136" s="158" t="s">
        <v>393</v>
      </c>
    </row>
    <row r="137" spans="1:3" x14ac:dyDescent="0.2">
      <c r="A137" s="159">
        <v>121</v>
      </c>
      <c r="B137" s="155" t="s">
        <v>194</v>
      </c>
      <c r="C137" s="158" t="s">
        <v>392</v>
      </c>
    </row>
    <row r="138" spans="1:3" x14ac:dyDescent="0.2">
      <c r="A138" s="159">
        <v>122</v>
      </c>
      <c r="B138" s="155" t="s">
        <v>195</v>
      </c>
      <c r="C138" s="158" t="s">
        <v>392</v>
      </c>
    </row>
    <row r="139" spans="1:3" x14ac:dyDescent="0.2">
      <c r="A139" s="159">
        <v>123</v>
      </c>
      <c r="B139" s="155" t="s">
        <v>196</v>
      </c>
      <c r="C139" s="158" t="s">
        <v>392</v>
      </c>
    </row>
    <row r="140" spans="1:3" x14ac:dyDescent="0.2">
      <c r="A140" s="159">
        <v>124</v>
      </c>
      <c r="B140" s="155" t="s">
        <v>196</v>
      </c>
      <c r="C140" s="158" t="s">
        <v>392</v>
      </c>
    </row>
    <row r="141" spans="1:3" x14ac:dyDescent="0.2">
      <c r="A141" s="159">
        <v>125</v>
      </c>
      <c r="B141" s="155" t="s">
        <v>196</v>
      </c>
      <c r="C141" s="158" t="s">
        <v>392</v>
      </c>
    </row>
    <row r="142" spans="1:3" x14ac:dyDescent="0.2">
      <c r="A142" s="159">
        <v>126</v>
      </c>
      <c r="B142" s="155" t="s">
        <v>197</v>
      </c>
      <c r="C142" s="158" t="s">
        <v>392</v>
      </c>
    </row>
    <row r="143" spans="1:3" x14ac:dyDescent="0.2">
      <c r="A143" s="159">
        <v>127</v>
      </c>
      <c r="B143" s="155" t="s">
        <v>198</v>
      </c>
      <c r="C143" s="158" t="s">
        <v>392</v>
      </c>
    </row>
    <row r="144" spans="1:3" x14ac:dyDescent="0.2">
      <c r="A144" s="159">
        <v>128</v>
      </c>
      <c r="B144" s="155" t="s">
        <v>199</v>
      </c>
      <c r="C144" s="158" t="s">
        <v>392</v>
      </c>
    </row>
    <row r="145" spans="1:3" x14ac:dyDescent="0.2">
      <c r="A145" s="159">
        <v>129</v>
      </c>
      <c r="B145" s="155" t="s">
        <v>198</v>
      </c>
      <c r="C145" s="158" t="s">
        <v>392</v>
      </c>
    </row>
    <row r="146" spans="1:3" x14ac:dyDescent="0.2">
      <c r="A146" s="159">
        <v>130</v>
      </c>
      <c r="B146" s="155" t="s">
        <v>200</v>
      </c>
      <c r="C146" s="158" t="s">
        <v>392</v>
      </c>
    </row>
    <row r="147" spans="1:3" x14ac:dyDescent="0.2">
      <c r="A147" s="159">
        <v>131</v>
      </c>
      <c r="B147" s="155" t="s">
        <v>200</v>
      </c>
      <c r="C147" s="158" t="s">
        <v>392</v>
      </c>
    </row>
    <row r="148" spans="1:3" x14ac:dyDescent="0.2">
      <c r="A148" s="159">
        <v>132</v>
      </c>
      <c r="B148" s="155" t="s">
        <v>201</v>
      </c>
      <c r="C148" s="158" t="s">
        <v>392</v>
      </c>
    </row>
    <row r="149" spans="1:3" x14ac:dyDescent="0.2">
      <c r="A149" s="159">
        <v>133</v>
      </c>
      <c r="B149" s="155" t="s">
        <v>201</v>
      </c>
      <c r="C149" s="158" t="s">
        <v>392</v>
      </c>
    </row>
    <row r="150" spans="1:3" x14ac:dyDescent="0.2">
      <c r="A150" s="159">
        <v>134</v>
      </c>
      <c r="B150" s="155" t="s">
        <v>201</v>
      </c>
      <c r="C150" s="158" t="s">
        <v>392</v>
      </c>
    </row>
    <row r="151" spans="1:3" x14ac:dyDescent="0.2">
      <c r="A151" s="159">
        <v>135</v>
      </c>
      <c r="B151" s="155" t="s">
        <v>201</v>
      </c>
      <c r="C151" s="158" t="s">
        <v>392</v>
      </c>
    </row>
    <row r="152" spans="1:3" x14ac:dyDescent="0.2">
      <c r="A152" s="159">
        <v>136</v>
      </c>
      <c r="B152" s="155" t="s">
        <v>201</v>
      </c>
      <c r="C152" s="158" t="s">
        <v>392</v>
      </c>
    </row>
    <row r="153" spans="1:3" x14ac:dyDescent="0.2">
      <c r="A153" s="159">
        <v>137</v>
      </c>
      <c r="B153" s="155" t="s">
        <v>201</v>
      </c>
      <c r="C153" s="158" t="s">
        <v>392</v>
      </c>
    </row>
    <row r="154" spans="1:3" x14ac:dyDescent="0.2">
      <c r="A154" s="159">
        <v>138</v>
      </c>
      <c r="B154" s="155" t="s">
        <v>201</v>
      </c>
      <c r="C154" s="158" t="s">
        <v>392</v>
      </c>
    </row>
    <row r="155" spans="1:3" x14ac:dyDescent="0.2">
      <c r="A155" s="159">
        <v>140</v>
      </c>
      <c r="B155" s="155" t="s">
        <v>185</v>
      </c>
      <c r="C155" s="158" t="s">
        <v>392</v>
      </c>
    </row>
    <row r="156" spans="1:3" x14ac:dyDescent="0.2">
      <c r="A156" s="159">
        <v>141</v>
      </c>
      <c r="B156" s="155" t="s">
        <v>202</v>
      </c>
      <c r="C156" s="158" t="s">
        <v>392</v>
      </c>
    </row>
    <row r="157" spans="1:3" x14ac:dyDescent="0.2">
      <c r="A157" s="159">
        <v>142</v>
      </c>
      <c r="B157" s="155" t="s">
        <v>202</v>
      </c>
      <c r="C157" s="158" t="s">
        <v>392</v>
      </c>
    </row>
    <row r="158" spans="1:3" x14ac:dyDescent="0.2">
      <c r="A158" s="159">
        <v>143</v>
      </c>
      <c r="B158" s="155" t="s">
        <v>188</v>
      </c>
      <c r="C158" s="158" t="s">
        <v>393</v>
      </c>
    </row>
    <row r="159" spans="1:3" x14ac:dyDescent="0.2">
      <c r="A159" s="159">
        <v>144</v>
      </c>
      <c r="B159" s="155" t="s">
        <v>203</v>
      </c>
      <c r="C159" s="158" t="s">
        <v>392</v>
      </c>
    </row>
    <row r="160" spans="1:3" x14ac:dyDescent="0.2">
      <c r="A160" s="159">
        <v>145</v>
      </c>
      <c r="B160" s="155" t="s">
        <v>203</v>
      </c>
      <c r="C160" s="158" t="s">
        <v>392</v>
      </c>
    </row>
    <row r="161" spans="1:3" x14ac:dyDescent="0.2">
      <c r="A161" s="159">
        <v>146</v>
      </c>
      <c r="B161" s="155" t="s">
        <v>203</v>
      </c>
      <c r="C161" s="158" t="s">
        <v>392</v>
      </c>
    </row>
    <row r="162" spans="1:3" x14ac:dyDescent="0.2">
      <c r="A162" s="159">
        <v>147</v>
      </c>
      <c r="B162" s="155" t="s">
        <v>203</v>
      </c>
      <c r="C162" s="158" t="s">
        <v>392</v>
      </c>
    </row>
    <row r="163" spans="1:3" x14ac:dyDescent="0.2">
      <c r="A163" s="159">
        <v>148</v>
      </c>
      <c r="B163" s="155" t="s">
        <v>204</v>
      </c>
      <c r="C163" s="158" t="s">
        <v>392</v>
      </c>
    </row>
    <row r="164" spans="1:3" x14ac:dyDescent="0.2">
      <c r="A164" s="159">
        <v>149</v>
      </c>
      <c r="B164" s="155" t="s">
        <v>205</v>
      </c>
      <c r="C164" s="158" t="s">
        <v>392</v>
      </c>
    </row>
    <row r="165" spans="1:3" x14ac:dyDescent="0.2">
      <c r="A165" s="159">
        <v>150</v>
      </c>
      <c r="B165" s="155" t="s">
        <v>197</v>
      </c>
      <c r="C165" s="158" t="s">
        <v>392</v>
      </c>
    </row>
    <row r="166" spans="1:3" x14ac:dyDescent="0.2">
      <c r="A166" s="159">
        <v>151</v>
      </c>
      <c r="B166" s="155" t="s">
        <v>197</v>
      </c>
      <c r="C166" s="158" t="s">
        <v>392</v>
      </c>
    </row>
    <row r="167" spans="1:3" x14ac:dyDescent="0.2">
      <c r="A167" s="159">
        <v>152</v>
      </c>
      <c r="B167" s="155" t="s">
        <v>197</v>
      </c>
      <c r="C167" s="158" t="s">
        <v>392</v>
      </c>
    </row>
    <row r="168" spans="1:3" x14ac:dyDescent="0.2">
      <c r="A168" s="159">
        <v>153</v>
      </c>
      <c r="B168" s="155" t="s">
        <v>197</v>
      </c>
      <c r="C168" s="158" t="s">
        <v>392</v>
      </c>
    </row>
    <row r="169" spans="1:3" x14ac:dyDescent="0.2">
      <c r="A169" s="159">
        <v>154</v>
      </c>
      <c r="B169" s="155" t="s">
        <v>197</v>
      </c>
      <c r="C169" s="158" t="s">
        <v>392</v>
      </c>
    </row>
    <row r="170" spans="1:3" x14ac:dyDescent="0.2">
      <c r="A170" s="159">
        <v>155</v>
      </c>
      <c r="B170" s="155" t="s">
        <v>185</v>
      </c>
      <c r="C170" s="158" t="s">
        <v>393</v>
      </c>
    </row>
    <row r="171" spans="1:3" x14ac:dyDescent="0.2">
      <c r="A171" s="159">
        <v>156</v>
      </c>
      <c r="B171" s="155" t="s">
        <v>197</v>
      </c>
      <c r="C171" s="158" t="s">
        <v>392</v>
      </c>
    </row>
    <row r="172" spans="1:3" x14ac:dyDescent="0.2">
      <c r="A172" s="159">
        <v>157</v>
      </c>
      <c r="B172" s="155" t="s">
        <v>197</v>
      </c>
      <c r="C172" s="158" t="s">
        <v>392</v>
      </c>
    </row>
    <row r="173" spans="1:3" x14ac:dyDescent="0.2">
      <c r="A173" s="159">
        <v>158</v>
      </c>
      <c r="B173" s="155" t="s">
        <v>197</v>
      </c>
      <c r="C173" s="158" t="s">
        <v>392</v>
      </c>
    </row>
    <row r="174" spans="1:3" x14ac:dyDescent="0.2">
      <c r="A174" s="159">
        <v>159</v>
      </c>
      <c r="B174" s="155" t="s">
        <v>172</v>
      </c>
      <c r="C174" s="158" t="s">
        <v>393</v>
      </c>
    </row>
    <row r="175" spans="1:3" x14ac:dyDescent="0.2">
      <c r="A175" s="159">
        <v>160</v>
      </c>
      <c r="B175" s="155" t="s">
        <v>197</v>
      </c>
      <c r="C175" s="158" t="s">
        <v>392</v>
      </c>
    </row>
    <row r="176" spans="1:3" x14ac:dyDescent="0.2">
      <c r="A176" s="159">
        <v>161</v>
      </c>
      <c r="B176" s="155" t="s">
        <v>197</v>
      </c>
      <c r="C176" s="158" t="s">
        <v>392</v>
      </c>
    </row>
    <row r="177" spans="1:3" x14ac:dyDescent="0.2">
      <c r="A177" s="159">
        <v>162</v>
      </c>
      <c r="B177" s="155" t="s">
        <v>197</v>
      </c>
      <c r="C177" s="158" t="s">
        <v>392</v>
      </c>
    </row>
    <row r="178" spans="1:3" x14ac:dyDescent="0.2">
      <c r="A178" s="159">
        <v>163</v>
      </c>
      <c r="B178" s="155" t="s">
        <v>197</v>
      </c>
      <c r="C178" s="158" t="s">
        <v>392</v>
      </c>
    </row>
    <row r="179" spans="1:3" x14ac:dyDescent="0.2">
      <c r="A179" s="159">
        <v>164</v>
      </c>
      <c r="B179" s="155" t="s">
        <v>197</v>
      </c>
      <c r="C179" s="158" t="s">
        <v>392</v>
      </c>
    </row>
    <row r="180" spans="1:3" x14ac:dyDescent="0.2">
      <c r="A180" s="159">
        <v>165</v>
      </c>
      <c r="B180" s="155" t="s">
        <v>197</v>
      </c>
      <c r="C180" s="158" t="s">
        <v>392</v>
      </c>
    </row>
    <row r="181" spans="1:3" x14ac:dyDescent="0.2">
      <c r="A181" s="159">
        <v>166</v>
      </c>
      <c r="B181" s="155" t="s">
        <v>197</v>
      </c>
      <c r="C181" s="158" t="s">
        <v>392</v>
      </c>
    </row>
    <row r="182" spans="1:3" x14ac:dyDescent="0.2">
      <c r="A182" s="159">
        <v>167</v>
      </c>
      <c r="B182" s="155" t="s">
        <v>197</v>
      </c>
      <c r="C182" s="158" t="s">
        <v>392</v>
      </c>
    </row>
    <row r="183" spans="1:3" x14ac:dyDescent="0.2">
      <c r="A183" s="159">
        <v>168</v>
      </c>
      <c r="B183" s="155" t="s">
        <v>197</v>
      </c>
      <c r="C183" s="158" t="s">
        <v>392</v>
      </c>
    </row>
    <row r="184" spans="1:3" x14ac:dyDescent="0.2">
      <c r="A184" s="159">
        <v>169</v>
      </c>
      <c r="B184" s="155" t="s">
        <v>197</v>
      </c>
      <c r="C184" s="158" t="s">
        <v>392</v>
      </c>
    </row>
    <row r="185" spans="1:3" x14ac:dyDescent="0.2">
      <c r="A185" s="159">
        <v>170</v>
      </c>
      <c r="B185" s="155" t="s">
        <v>197</v>
      </c>
      <c r="C185" s="158" t="s">
        <v>392</v>
      </c>
    </row>
    <row r="186" spans="1:3" x14ac:dyDescent="0.2">
      <c r="A186" s="159">
        <v>171</v>
      </c>
      <c r="B186" s="155" t="s">
        <v>197</v>
      </c>
      <c r="C186" s="158" t="s">
        <v>392</v>
      </c>
    </row>
    <row r="187" spans="1:3" x14ac:dyDescent="0.2">
      <c r="A187" s="159">
        <v>172</v>
      </c>
      <c r="B187" s="155" t="s">
        <v>197</v>
      </c>
      <c r="C187" s="158" t="s">
        <v>392</v>
      </c>
    </row>
    <row r="188" spans="1:3" x14ac:dyDescent="0.2">
      <c r="A188" s="159">
        <v>173</v>
      </c>
      <c r="B188" s="155" t="s">
        <v>197</v>
      </c>
      <c r="C188" s="158" t="s">
        <v>392</v>
      </c>
    </row>
    <row r="189" spans="1:3" x14ac:dyDescent="0.2">
      <c r="A189" s="159">
        <v>174</v>
      </c>
      <c r="B189" s="155" t="s">
        <v>197</v>
      </c>
      <c r="C189" s="158" t="s">
        <v>392</v>
      </c>
    </row>
    <row r="190" spans="1:3" x14ac:dyDescent="0.2">
      <c r="A190" s="159">
        <v>175</v>
      </c>
      <c r="B190" s="155" t="s">
        <v>197</v>
      </c>
      <c r="C190" s="158" t="s">
        <v>392</v>
      </c>
    </row>
    <row r="191" spans="1:3" x14ac:dyDescent="0.2">
      <c r="A191" s="159">
        <v>176</v>
      </c>
      <c r="B191" s="155" t="s">
        <v>197</v>
      </c>
      <c r="C191" s="158" t="s">
        <v>392</v>
      </c>
    </row>
    <row r="192" spans="1:3" x14ac:dyDescent="0.2">
      <c r="A192" s="159">
        <v>177</v>
      </c>
      <c r="B192" s="155" t="s">
        <v>197</v>
      </c>
      <c r="C192" s="158" t="s">
        <v>392</v>
      </c>
    </row>
    <row r="193" spans="1:3" x14ac:dyDescent="0.2">
      <c r="A193" s="159">
        <v>178</v>
      </c>
      <c r="B193" s="155" t="s">
        <v>206</v>
      </c>
      <c r="C193" s="158" t="s">
        <v>392</v>
      </c>
    </row>
    <row r="194" spans="1:3" x14ac:dyDescent="0.2">
      <c r="A194" s="159">
        <v>179</v>
      </c>
      <c r="B194" s="155" t="s">
        <v>197</v>
      </c>
      <c r="C194" s="158" t="s">
        <v>392</v>
      </c>
    </row>
    <row r="195" spans="1:3" x14ac:dyDescent="0.2">
      <c r="A195" s="159">
        <v>180</v>
      </c>
      <c r="B195" s="155" t="s">
        <v>197</v>
      </c>
      <c r="C195" s="158" t="s">
        <v>392</v>
      </c>
    </row>
    <row r="196" spans="1:3" x14ac:dyDescent="0.2">
      <c r="A196" s="159">
        <v>181</v>
      </c>
      <c r="B196" s="155" t="s">
        <v>197</v>
      </c>
      <c r="C196" s="158" t="s">
        <v>392</v>
      </c>
    </row>
    <row r="197" spans="1:3" x14ac:dyDescent="0.2">
      <c r="A197" s="159">
        <v>182</v>
      </c>
      <c r="B197" s="155" t="s">
        <v>197</v>
      </c>
      <c r="C197" s="158" t="s">
        <v>392</v>
      </c>
    </row>
    <row r="198" spans="1:3" x14ac:dyDescent="0.2">
      <c r="A198" s="159">
        <v>183</v>
      </c>
      <c r="B198" s="155" t="s">
        <v>197</v>
      </c>
      <c r="C198" s="158" t="s">
        <v>392</v>
      </c>
    </row>
    <row r="199" spans="1:3" x14ac:dyDescent="0.2">
      <c r="A199" s="159">
        <v>184</v>
      </c>
      <c r="B199" s="155" t="s">
        <v>197</v>
      </c>
      <c r="C199" s="158" t="s">
        <v>392</v>
      </c>
    </row>
    <row r="200" spans="1:3" x14ac:dyDescent="0.2">
      <c r="A200" s="159">
        <v>185</v>
      </c>
      <c r="B200" s="155" t="s">
        <v>197</v>
      </c>
      <c r="C200" s="158" t="s">
        <v>392</v>
      </c>
    </row>
    <row r="201" spans="1:3" x14ac:dyDescent="0.2">
      <c r="A201" s="159">
        <v>186</v>
      </c>
      <c r="B201" s="155" t="s">
        <v>197</v>
      </c>
      <c r="C201" s="158" t="s">
        <v>392</v>
      </c>
    </row>
    <row r="202" spans="1:3" x14ac:dyDescent="0.2">
      <c r="A202" s="159">
        <v>187</v>
      </c>
      <c r="B202" s="155" t="s">
        <v>197</v>
      </c>
      <c r="C202" s="158" t="s">
        <v>392</v>
      </c>
    </row>
    <row r="203" spans="1:3" x14ac:dyDescent="0.2">
      <c r="A203" s="159">
        <v>188</v>
      </c>
      <c r="B203" s="155" t="s">
        <v>197</v>
      </c>
      <c r="C203" s="158" t="s">
        <v>392</v>
      </c>
    </row>
    <row r="204" spans="1:3" x14ac:dyDescent="0.2">
      <c r="A204" s="159">
        <v>189</v>
      </c>
      <c r="B204" s="155" t="s">
        <v>197</v>
      </c>
      <c r="C204" s="158" t="s">
        <v>393</v>
      </c>
    </row>
    <row r="205" spans="1:3" x14ac:dyDescent="0.2">
      <c r="A205" s="159">
        <v>190</v>
      </c>
      <c r="B205" s="155" t="s">
        <v>197</v>
      </c>
      <c r="C205" s="158" t="s">
        <v>393</v>
      </c>
    </row>
    <row r="206" spans="1:3" x14ac:dyDescent="0.2">
      <c r="A206" s="159">
        <v>191</v>
      </c>
      <c r="B206" s="155" t="s">
        <v>197</v>
      </c>
      <c r="C206" s="158" t="s">
        <v>393</v>
      </c>
    </row>
    <row r="207" spans="1:3" x14ac:dyDescent="0.2">
      <c r="A207" s="159">
        <v>192</v>
      </c>
      <c r="B207" s="155" t="s">
        <v>197</v>
      </c>
      <c r="C207" s="158" t="s">
        <v>393</v>
      </c>
    </row>
    <row r="208" spans="1:3" x14ac:dyDescent="0.2">
      <c r="A208" s="159">
        <v>193</v>
      </c>
      <c r="B208" s="155" t="s">
        <v>197</v>
      </c>
      <c r="C208" s="158" t="s">
        <v>393</v>
      </c>
    </row>
    <row r="209" spans="1:3" x14ac:dyDescent="0.2">
      <c r="A209" s="159">
        <v>194</v>
      </c>
      <c r="B209" s="155" t="s">
        <v>197</v>
      </c>
      <c r="C209" s="158" t="s">
        <v>393</v>
      </c>
    </row>
    <row r="210" spans="1:3" x14ac:dyDescent="0.2">
      <c r="A210" s="159">
        <v>195</v>
      </c>
      <c r="B210" s="155" t="s">
        <v>197</v>
      </c>
      <c r="C210" s="158" t="s">
        <v>393</v>
      </c>
    </row>
    <row r="211" spans="1:3" x14ac:dyDescent="0.2">
      <c r="A211" s="159">
        <v>196</v>
      </c>
      <c r="B211" s="155" t="s">
        <v>197</v>
      </c>
      <c r="C211" s="158" t="s">
        <v>393</v>
      </c>
    </row>
    <row r="212" spans="1:3" x14ac:dyDescent="0.2">
      <c r="A212" s="159">
        <v>197</v>
      </c>
      <c r="B212" s="155" t="s">
        <v>197</v>
      </c>
      <c r="C212" s="158" t="s">
        <v>393</v>
      </c>
    </row>
    <row r="213" spans="1:3" x14ac:dyDescent="0.2">
      <c r="A213" s="159">
        <v>198</v>
      </c>
      <c r="B213" s="155" t="s">
        <v>197</v>
      </c>
      <c r="C213" s="158" t="s">
        <v>393</v>
      </c>
    </row>
    <row r="214" spans="1:3" x14ac:dyDescent="0.2">
      <c r="A214" s="159">
        <v>199</v>
      </c>
      <c r="B214" s="155" t="s">
        <v>197</v>
      </c>
      <c r="C214" s="158" t="s">
        <v>393</v>
      </c>
    </row>
    <row r="215" spans="1:3" x14ac:dyDescent="0.2">
      <c r="A215" s="159">
        <v>201</v>
      </c>
      <c r="B215" s="155" t="s">
        <v>197</v>
      </c>
      <c r="C215" s="158" t="s">
        <v>393</v>
      </c>
    </row>
    <row r="216" spans="1:3" x14ac:dyDescent="0.2">
      <c r="A216" s="159">
        <v>202</v>
      </c>
      <c r="B216" s="155" t="s">
        <v>197</v>
      </c>
      <c r="C216" s="158" t="s">
        <v>393</v>
      </c>
    </row>
    <row r="217" spans="1:3" x14ac:dyDescent="0.2">
      <c r="A217" s="159">
        <v>203</v>
      </c>
      <c r="B217" s="155" t="s">
        <v>197</v>
      </c>
      <c r="C217" s="158" t="s">
        <v>393</v>
      </c>
    </row>
    <row r="218" spans="1:3" x14ac:dyDescent="0.2">
      <c r="A218" s="159">
        <v>204</v>
      </c>
      <c r="B218" s="155" t="s">
        <v>197</v>
      </c>
      <c r="C218" s="158" t="s">
        <v>393</v>
      </c>
    </row>
    <row r="219" spans="1:3" x14ac:dyDescent="0.2">
      <c r="A219" s="159">
        <v>205</v>
      </c>
      <c r="B219" s="155" t="s">
        <v>197</v>
      </c>
      <c r="C219" s="158" t="s">
        <v>393</v>
      </c>
    </row>
    <row r="220" spans="1:3" x14ac:dyDescent="0.2">
      <c r="A220" s="159">
        <v>206</v>
      </c>
      <c r="B220" s="155" t="s">
        <v>197</v>
      </c>
      <c r="C220" s="158" t="s">
        <v>393</v>
      </c>
    </row>
    <row r="221" spans="1:3" x14ac:dyDescent="0.2">
      <c r="A221" s="159">
        <v>207</v>
      </c>
      <c r="B221" s="155" t="s">
        <v>197</v>
      </c>
      <c r="C221" s="158" t="s">
        <v>393</v>
      </c>
    </row>
    <row r="222" spans="1:3" x14ac:dyDescent="0.2">
      <c r="A222" s="159">
        <v>208</v>
      </c>
      <c r="B222" s="155" t="s">
        <v>197</v>
      </c>
      <c r="C222" s="158" t="s">
        <v>393</v>
      </c>
    </row>
    <row r="223" spans="1:3" x14ac:dyDescent="0.2">
      <c r="A223" s="159">
        <v>209</v>
      </c>
      <c r="B223" s="155" t="s">
        <v>197</v>
      </c>
      <c r="C223" s="158" t="s">
        <v>392</v>
      </c>
    </row>
    <row r="224" spans="1:3" x14ac:dyDescent="0.2">
      <c r="A224" s="159">
        <v>210</v>
      </c>
      <c r="B224" s="155" t="s">
        <v>197</v>
      </c>
      <c r="C224" s="158" t="s">
        <v>392</v>
      </c>
    </row>
    <row r="225" spans="1:3" x14ac:dyDescent="0.2">
      <c r="A225" s="159">
        <v>211</v>
      </c>
      <c r="B225" s="155" t="s">
        <v>197</v>
      </c>
      <c r="C225" s="158" t="s">
        <v>392</v>
      </c>
    </row>
    <row r="226" spans="1:3" x14ac:dyDescent="0.2">
      <c r="A226" s="159">
        <v>212</v>
      </c>
      <c r="B226" s="155" t="s">
        <v>197</v>
      </c>
      <c r="C226" s="158" t="s">
        <v>392</v>
      </c>
    </row>
    <row r="227" spans="1:3" x14ac:dyDescent="0.2">
      <c r="A227" s="159">
        <v>213</v>
      </c>
      <c r="B227" s="155" t="s">
        <v>197</v>
      </c>
      <c r="C227" s="158" t="s">
        <v>392</v>
      </c>
    </row>
    <row r="228" spans="1:3" x14ac:dyDescent="0.2">
      <c r="A228" s="159">
        <v>214</v>
      </c>
      <c r="B228" s="155" t="s">
        <v>197</v>
      </c>
      <c r="C228" s="158" t="s">
        <v>392</v>
      </c>
    </row>
    <row r="229" spans="1:3" x14ac:dyDescent="0.2">
      <c r="A229" s="159">
        <v>215</v>
      </c>
      <c r="B229" s="155" t="s">
        <v>197</v>
      </c>
      <c r="C229" s="158" t="s">
        <v>392</v>
      </c>
    </row>
    <row r="230" spans="1:3" x14ac:dyDescent="0.2">
      <c r="A230" s="159">
        <v>216</v>
      </c>
      <c r="B230" s="155" t="s">
        <v>197</v>
      </c>
      <c r="C230" s="158" t="s">
        <v>392</v>
      </c>
    </row>
    <row r="231" spans="1:3" x14ac:dyDescent="0.2">
      <c r="A231" s="159">
        <v>217</v>
      </c>
      <c r="B231" s="155" t="s">
        <v>197</v>
      </c>
      <c r="C231" s="158" t="s">
        <v>392</v>
      </c>
    </row>
    <row r="232" spans="1:3" x14ac:dyDescent="0.2">
      <c r="A232" s="159">
        <v>218</v>
      </c>
      <c r="B232" s="155" t="s">
        <v>197</v>
      </c>
      <c r="C232" s="158" t="s">
        <v>392</v>
      </c>
    </row>
    <row r="233" spans="1:3" x14ac:dyDescent="0.2">
      <c r="A233" s="159">
        <v>219</v>
      </c>
      <c r="B233" s="155" t="s">
        <v>197</v>
      </c>
      <c r="C233" s="158" t="s">
        <v>392</v>
      </c>
    </row>
    <row r="234" spans="1:3" x14ac:dyDescent="0.2">
      <c r="A234" s="159">
        <v>220</v>
      </c>
      <c r="B234" s="155" t="s">
        <v>197</v>
      </c>
      <c r="C234" s="158" t="s">
        <v>392</v>
      </c>
    </row>
    <row r="235" spans="1:3" x14ac:dyDescent="0.2">
      <c r="A235" s="159">
        <v>221</v>
      </c>
      <c r="B235" s="155" t="s">
        <v>197</v>
      </c>
      <c r="C235" s="158" t="s">
        <v>392</v>
      </c>
    </row>
    <row r="236" spans="1:3" x14ac:dyDescent="0.2">
      <c r="A236" s="159">
        <v>222</v>
      </c>
      <c r="B236" s="155" t="s">
        <v>197</v>
      </c>
      <c r="C236" s="158" t="s">
        <v>392</v>
      </c>
    </row>
    <row r="237" spans="1:3" x14ac:dyDescent="0.2">
      <c r="A237" s="159">
        <v>223</v>
      </c>
      <c r="B237" s="155" t="s">
        <v>197</v>
      </c>
      <c r="C237" s="158" t="s">
        <v>392</v>
      </c>
    </row>
    <row r="238" spans="1:3" x14ac:dyDescent="0.2">
      <c r="A238" s="159">
        <v>224</v>
      </c>
      <c r="B238" s="155" t="s">
        <v>197</v>
      </c>
      <c r="C238" s="158" t="s">
        <v>392</v>
      </c>
    </row>
    <row r="239" spans="1:3" x14ac:dyDescent="0.2">
      <c r="A239" s="159">
        <v>225</v>
      </c>
      <c r="B239" s="155" t="s">
        <v>197</v>
      </c>
      <c r="C239" s="158" t="s">
        <v>392</v>
      </c>
    </row>
    <row r="240" spans="1:3" x14ac:dyDescent="0.2">
      <c r="A240" s="159">
        <v>226</v>
      </c>
      <c r="B240" s="155" t="s">
        <v>197</v>
      </c>
      <c r="C240" s="158" t="s">
        <v>392</v>
      </c>
    </row>
    <row r="241" spans="1:3" x14ac:dyDescent="0.2">
      <c r="A241" s="159">
        <v>227</v>
      </c>
      <c r="B241" s="155" t="s">
        <v>197</v>
      </c>
      <c r="C241" s="158" t="s">
        <v>392</v>
      </c>
    </row>
    <row r="242" spans="1:3" x14ac:dyDescent="0.2">
      <c r="A242" s="159">
        <v>228</v>
      </c>
      <c r="B242" s="155" t="s">
        <v>207</v>
      </c>
      <c r="C242" s="158" t="s">
        <v>393</v>
      </c>
    </row>
    <row r="243" spans="1:3" x14ac:dyDescent="0.2">
      <c r="A243" s="159">
        <v>229</v>
      </c>
      <c r="B243" s="155" t="s">
        <v>207</v>
      </c>
      <c r="C243" s="158" t="s">
        <v>393</v>
      </c>
    </row>
    <row r="244" spans="1:3" x14ac:dyDescent="0.2">
      <c r="A244" s="159">
        <v>230</v>
      </c>
      <c r="B244" s="155" t="s">
        <v>197</v>
      </c>
      <c r="C244" s="158" t="s">
        <v>393</v>
      </c>
    </row>
    <row r="245" spans="1:3" x14ac:dyDescent="0.2">
      <c r="A245" s="159">
        <v>231</v>
      </c>
      <c r="B245" s="155" t="s">
        <v>185</v>
      </c>
      <c r="C245" s="158" t="s">
        <v>392</v>
      </c>
    </row>
    <row r="246" spans="1:3" x14ac:dyDescent="0.2">
      <c r="A246" s="159">
        <v>233</v>
      </c>
      <c r="B246" s="155" t="s">
        <v>185</v>
      </c>
      <c r="C246" s="158" t="s">
        <v>392</v>
      </c>
    </row>
    <row r="247" spans="1:3" x14ac:dyDescent="0.2">
      <c r="A247" s="159">
        <v>234</v>
      </c>
      <c r="B247" s="155" t="s">
        <v>185</v>
      </c>
      <c r="C247" s="158" t="s">
        <v>392</v>
      </c>
    </row>
    <row r="248" spans="1:3" x14ac:dyDescent="0.2">
      <c r="A248" s="159">
        <v>235</v>
      </c>
      <c r="B248" s="155" t="s">
        <v>185</v>
      </c>
      <c r="C248" s="158" t="s">
        <v>392</v>
      </c>
    </row>
    <row r="249" spans="1:3" x14ac:dyDescent="0.2">
      <c r="A249" s="159">
        <v>236</v>
      </c>
      <c r="B249" s="155" t="s">
        <v>185</v>
      </c>
      <c r="C249" s="158" t="s">
        <v>392</v>
      </c>
    </row>
    <row r="250" spans="1:3" x14ac:dyDescent="0.2">
      <c r="A250" s="159">
        <v>237</v>
      </c>
      <c r="B250" s="155" t="s">
        <v>185</v>
      </c>
      <c r="C250" s="158" t="s">
        <v>392</v>
      </c>
    </row>
    <row r="251" spans="1:3" x14ac:dyDescent="0.2">
      <c r="A251" s="159">
        <v>238</v>
      </c>
      <c r="B251" s="155" t="s">
        <v>197</v>
      </c>
      <c r="C251" s="158" t="s">
        <v>392</v>
      </c>
    </row>
    <row r="252" spans="1:3" x14ac:dyDescent="0.2">
      <c r="A252" s="159">
        <v>241</v>
      </c>
      <c r="B252" s="155" t="s">
        <v>208</v>
      </c>
      <c r="C252" s="158" t="s">
        <v>392</v>
      </c>
    </row>
    <row r="253" spans="1:3" x14ac:dyDescent="0.2">
      <c r="A253" s="159">
        <v>242</v>
      </c>
      <c r="B253" s="155" t="s">
        <v>209</v>
      </c>
      <c r="C253" s="158" t="s">
        <v>392</v>
      </c>
    </row>
    <row r="254" spans="1:3" x14ac:dyDescent="0.2">
      <c r="A254" s="159">
        <v>243</v>
      </c>
      <c r="B254" s="155" t="s">
        <v>173</v>
      </c>
      <c r="C254" s="158" t="s">
        <v>392</v>
      </c>
    </row>
    <row r="255" spans="1:3" x14ac:dyDescent="0.2">
      <c r="A255" s="159">
        <v>244</v>
      </c>
      <c r="B255" s="155" t="s">
        <v>197</v>
      </c>
      <c r="C255" s="158" t="s">
        <v>392</v>
      </c>
    </row>
    <row r="256" spans="1:3" x14ac:dyDescent="0.2">
      <c r="A256" s="159">
        <v>245</v>
      </c>
      <c r="B256" s="155" t="s">
        <v>209</v>
      </c>
      <c r="C256" s="158" t="s">
        <v>392</v>
      </c>
    </row>
    <row r="257" spans="1:3" x14ac:dyDescent="0.2">
      <c r="A257" s="159">
        <v>246</v>
      </c>
      <c r="B257" s="155" t="s">
        <v>210</v>
      </c>
      <c r="C257" s="158" t="s">
        <v>392</v>
      </c>
    </row>
    <row r="258" spans="1:3" x14ac:dyDescent="0.2">
      <c r="A258" s="159">
        <v>247</v>
      </c>
      <c r="B258" s="155" t="s">
        <v>209</v>
      </c>
      <c r="C258" s="158" t="s">
        <v>392</v>
      </c>
    </row>
    <row r="259" spans="1:3" x14ac:dyDescent="0.2">
      <c r="A259" s="159">
        <v>248</v>
      </c>
      <c r="B259" s="155" t="s">
        <v>197</v>
      </c>
      <c r="C259" s="158" t="s">
        <v>392</v>
      </c>
    </row>
    <row r="260" spans="1:3" x14ac:dyDescent="0.2">
      <c r="A260" s="159">
        <v>249</v>
      </c>
      <c r="B260" s="155" t="s">
        <v>209</v>
      </c>
      <c r="C260" s="158" t="s">
        <v>392</v>
      </c>
    </row>
    <row r="261" spans="1:3" x14ac:dyDescent="0.2">
      <c r="A261" s="159">
        <v>250</v>
      </c>
      <c r="B261" s="155" t="s">
        <v>211</v>
      </c>
      <c r="C261" s="158" t="s">
        <v>393</v>
      </c>
    </row>
    <row r="262" spans="1:3" x14ac:dyDescent="0.2">
      <c r="A262" s="159">
        <v>251</v>
      </c>
      <c r="B262" s="155" t="s">
        <v>211</v>
      </c>
      <c r="C262" s="158" t="s">
        <v>393</v>
      </c>
    </row>
    <row r="263" spans="1:3" x14ac:dyDescent="0.2">
      <c r="A263" s="159">
        <v>252</v>
      </c>
      <c r="B263" s="155" t="s">
        <v>211</v>
      </c>
      <c r="C263" s="158" t="s">
        <v>393</v>
      </c>
    </row>
    <row r="264" spans="1:3" x14ac:dyDescent="0.2">
      <c r="A264" s="159">
        <v>253</v>
      </c>
      <c r="B264" s="155" t="s">
        <v>211</v>
      </c>
      <c r="C264" s="158" t="s">
        <v>393</v>
      </c>
    </row>
    <row r="265" spans="1:3" x14ac:dyDescent="0.2">
      <c r="A265" s="159">
        <v>254</v>
      </c>
      <c r="B265" s="155" t="s">
        <v>212</v>
      </c>
      <c r="C265" s="158" t="s">
        <v>392</v>
      </c>
    </row>
    <row r="266" spans="1:3" x14ac:dyDescent="0.2">
      <c r="A266" s="159">
        <v>255</v>
      </c>
      <c r="B266" s="155" t="s">
        <v>213</v>
      </c>
      <c r="C266" s="158" t="s">
        <v>392</v>
      </c>
    </row>
    <row r="267" spans="1:3" x14ac:dyDescent="0.2">
      <c r="A267" s="159">
        <v>257</v>
      </c>
      <c r="B267" s="155" t="s">
        <v>214</v>
      </c>
      <c r="C267" s="158" t="s">
        <v>392</v>
      </c>
    </row>
    <row r="268" spans="1:3" x14ac:dyDescent="0.2">
      <c r="A268" s="159">
        <v>258</v>
      </c>
      <c r="B268" s="155" t="s">
        <v>215</v>
      </c>
      <c r="C268" s="158" t="s">
        <v>392</v>
      </c>
    </row>
    <row r="269" spans="1:3" x14ac:dyDescent="0.2">
      <c r="A269" s="159">
        <v>259</v>
      </c>
      <c r="B269" s="155" t="s">
        <v>216</v>
      </c>
      <c r="C269" s="158" t="s">
        <v>392</v>
      </c>
    </row>
    <row r="270" spans="1:3" x14ac:dyDescent="0.2">
      <c r="A270" s="159">
        <v>260</v>
      </c>
      <c r="B270" s="155" t="s">
        <v>215</v>
      </c>
      <c r="C270" s="158" t="s">
        <v>393</v>
      </c>
    </row>
    <row r="271" spans="1:3" x14ac:dyDescent="0.2">
      <c r="A271" s="159">
        <v>261</v>
      </c>
      <c r="B271" s="155" t="s">
        <v>215</v>
      </c>
      <c r="C271" s="158" t="s">
        <v>392</v>
      </c>
    </row>
    <row r="272" spans="1:3" x14ac:dyDescent="0.2">
      <c r="A272" s="159">
        <v>262</v>
      </c>
      <c r="B272" s="155" t="s">
        <v>215</v>
      </c>
      <c r="C272" s="158" t="s">
        <v>392</v>
      </c>
    </row>
    <row r="273" spans="1:3" x14ac:dyDescent="0.2">
      <c r="A273" s="159">
        <v>263</v>
      </c>
      <c r="B273" s="155" t="s">
        <v>215</v>
      </c>
      <c r="C273" s="158" t="s">
        <v>392</v>
      </c>
    </row>
    <row r="274" spans="1:3" x14ac:dyDescent="0.2">
      <c r="A274" s="159">
        <v>264</v>
      </c>
      <c r="B274" s="155" t="s">
        <v>215</v>
      </c>
      <c r="C274" s="158" t="s">
        <v>392</v>
      </c>
    </row>
    <row r="275" spans="1:3" x14ac:dyDescent="0.2">
      <c r="A275" s="159">
        <v>265</v>
      </c>
      <c r="B275" s="155" t="s">
        <v>217</v>
      </c>
      <c r="C275" s="158" t="s">
        <v>393</v>
      </c>
    </row>
    <row r="276" spans="1:3" x14ac:dyDescent="0.2">
      <c r="A276" s="159">
        <v>266</v>
      </c>
      <c r="B276" s="155" t="s">
        <v>217</v>
      </c>
      <c r="C276" s="158" t="s">
        <v>393</v>
      </c>
    </row>
    <row r="277" spans="1:3" x14ac:dyDescent="0.2">
      <c r="A277" s="159">
        <v>267</v>
      </c>
      <c r="B277" s="155" t="s">
        <v>217</v>
      </c>
      <c r="C277" s="158" t="s">
        <v>393</v>
      </c>
    </row>
    <row r="278" spans="1:3" x14ac:dyDescent="0.2">
      <c r="A278" s="159">
        <v>268</v>
      </c>
      <c r="B278" s="155" t="s">
        <v>217</v>
      </c>
      <c r="C278" s="158" t="s">
        <v>393</v>
      </c>
    </row>
    <row r="279" spans="1:3" x14ac:dyDescent="0.2">
      <c r="A279" s="159">
        <v>269</v>
      </c>
      <c r="B279" s="155" t="s">
        <v>217</v>
      </c>
      <c r="C279" s="158" t="s">
        <v>393</v>
      </c>
    </row>
    <row r="280" spans="1:3" x14ac:dyDescent="0.2">
      <c r="A280" s="159">
        <v>270</v>
      </c>
      <c r="B280" s="155" t="s">
        <v>217</v>
      </c>
      <c r="C280" s="158" t="s">
        <v>393</v>
      </c>
    </row>
    <row r="281" spans="1:3" x14ac:dyDescent="0.2">
      <c r="A281" s="159">
        <v>271</v>
      </c>
      <c r="B281" s="155" t="s">
        <v>217</v>
      </c>
      <c r="C281" s="158" t="s">
        <v>393</v>
      </c>
    </row>
    <row r="282" spans="1:3" x14ac:dyDescent="0.2">
      <c r="A282" s="159">
        <v>272</v>
      </c>
      <c r="B282" s="155" t="s">
        <v>217</v>
      </c>
      <c r="C282" s="158" t="s">
        <v>393</v>
      </c>
    </row>
    <row r="283" spans="1:3" x14ac:dyDescent="0.2">
      <c r="A283" s="159">
        <v>273</v>
      </c>
      <c r="B283" s="155" t="s">
        <v>217</v>
      </c>
      <c r="C283" s="158" t="s">
        <v>393</v>
      </c>
    </row>
    <row r="284" spans="1:3" x14ac:dyDescent="0.2">
      <c r="A284" s="159">
        <v>274</v>
      </c>
      <c r="B284" s="155" t="s">
        <v>217</v>
      </c>
      <c r="C284" s="158" t="s">
        <v>393</v>
      </c>
    </row>
    <row r="285" spans="1:3" x14ac:dyDescent="0.2">
      <c r="A285" s="159">
        <v>276</v>
      </c>
      <c r="B285" s="155" t="s">
        <v>217</v>
      </c>
      <c r="C285" s="158" t="s">
        <v>393</v>
      </c>
    </row>
    <row r="286" spans="1:3" x14ac:dyDescent="0.2">
      <c r="A286" s="159">
        <v>277</v>
      </c>
      <c r="B286" s="155" t="s">
        <v>218</v>
      </c>
      <c r="C286" s="158" t="s">
        <v>393</v>
      </c>
    </row>
    <row r="287" spans="1:3" x14ac:dyDescent="0.2">
      <c r="A287" s="159">
        <v>278</v>
      </c>
      <c r="B287" s="155" t="s">
        <v>219</v>
      </c>
      <c r="C287" s="158" t="s">
        <v>393</v>
      </c>
    </row>
    <row r="288" spans="1:3" x14ac:dyDescent="0.2">
      <c r="A288" s="159">
        <v>279</v>
      </c>
      <c r="B288" s="155" t="s">
        <v>220</v>
      </c>
      <c r="C288" s="158" t="s">
        <v>393</v>
      </c>
    </row>
    <row r="289" spans="1:3" x14ac:dyDescent="0.2">
      <c r="A289" s="159">
        <v>280</v>
      </c>
      <c r="B289" s="155" t="s">
        <v>221</v>
      </c>
      <c r="C289" s="158" t="s">
        <v>393</v>
      </c>
    </row>
    <row r="290" spans="1:3" x14ac:dyDescent="0.2">
      <c r="A290" s="159">
        <v>281</v>
      </c>
      <c r="B290" s="155" t="s">
        <v>222</v>
      </c>
      <c r="C290" s="158" t="s">
        <v>392</v>
      </c>
    </row>
    <row r="291" spans="1:3" x14ac:dyDescent="0.2">
      <c r="A291" s="159">
        <v>283</v>
      </c>
      <c r="B291" s="155" t="s">
        <v>223</v>
      </c>
      <c r="C291" s="158" t="s">
        <v>392</v>
      </c>
    </row>
    <row r="292" spans="1:3" x14ac:dyDescent="0.2">
      <c r="A292" s="159">
        <v>284</v>
      </c>
      <c r="B292" s="155" t="s">
        <v>165</v>
      </c>
      <c r="C292" s="158" t="s">
        <v>393</v>
      </c>
    </row>
    <row r="293" spans="1:3" x14ac:dyDescent="0.2">
      <c r="A293" s="159">
        <v>285</v>
      </c>
      <c r="B293" s="155" t="s">
        <v>165</v>
      </c>
      <c r="C293" s="158" t="s">
        <v>393</v>
      </c>
    </row>
    <row r="294" spans="1:3" x14ac:dyDescent="0.2">
      <c r="A294" s="159">
        <v>286</v>
      </c>
      <c r="B294" s="155" t="s">
        <v>224</v>
      </c>
      <c r="C294" s="158" t="s">
        <v>393</v>
      </c>
    </row>
    <row r="295" spans="1:3" x14ac:dyDescent="0.2">
      <c r="A295" s="159">
        <v>287</v>
      </c>
      <c r="B295" s="155" t="s">
        <v>225</v>
      </c>
      <c r="C295" s="158" t="s">
        <v>393</v>
      </c>
    </row>
    <row r="296" spans="1:3" x14ac:dyDescent="0.2">
      <c r="A296" s="159">
        <v>288</v>
      </c>
      <c r="B296" s="155" t="s">
        <v>226</v>
      </c>
      <c r="C296" s="158" t="s">
        <v>393</v>
      </c>
    </row>
    <row r="297" spans="1:3" x14ac:dyDescent="0.2">
      <c r="A297" s="159">
        <v>289</v>
      </c>
      <c r="B297" s="155" t="s">
        <v>226</v>
      </c>
      <c r="C297" s="158" t="s">
        <v>393</v>
      </c>
    </row>
    <row r="298" spans="1:3" x14ac:dyDescent="0.2">
      <c r="A298" s="159">
        <v>290</v>
      </c>
      <c r="B298" s="155" t="s">
        <v>226</v>
      </c>
      <c r="C298" s="158" t="s">
        <v>393</v>
      </c>
    </row>
    <row r="299" spans="1:3" x14ac:dyDescent="0.2">
      <c r="A299" s="159">
        <v>291</v>
      </c>
      <c r="B299" s="155" t="s">
        <v>226</v>
      </c>
      <c r="C299" s="158" t="s">
        <v>393</v>
      </c>
    </row>
    <row r="300" spans="1:3" x14ac:dyDescent="0.2">
      <c r="A300" s="159">
        <v>292</v>
      </c>
      <c r="B300" s="155" t="s">
        <v>226</v>
      </c>
      <c r="C300" s="158" t="s">
        <v>393</v>
      </c>
    </row>
    <row r="301" spans="1:3" x14ac:dyDescent="0.2">
      <c r="A301" s="159">
        <v>297</v>
      </c>
      <c r="B301" s="155" t="s">
        <v>226</v>
      </c>
      <c r="C301" s="158" t="s">
        <v>393</v>
      </c>
    </row>
    <row r="302" spans="1:3" x14ac:dyDescent="0.2">
      <c r="A302" s="159">
        <v>298</v>
      </c>
      <c r="B302" s="155" t="s">
        <v>226</v>
      </c>
      <c r="C302" s="158" t="s">
        <v>393</v>
      </c>
    </row>
    <row r="303" spans="1:3" x14ac:dyDescent="0.2">
      <c r="A303" s="159">
        <v>299</v>
      </c>
      <c r="B303" s="155" t="s">
        <v>226</v>
      </c>
      <c r="C303" s="158" t="s">
        <v>393</v>
      </c>
    </row>
    <row r="304" spans="1:3" x14ac:dyDescent="0.2">
      <c r="A304" s="159">
        <v>300</v>
      </c>
      <c r="B304" s="155" t="s">
        <v>227</v>
      </c>
      <c r="C304" s="158" t="s">
        <v>392</v>
      </c>
    </row>
    <row r="305" spans="1:3" x14ac:dyDescent="0.2">
      <c r="A305" s="159">
        <v>301</v>
      </c>
      <c r="B305" s="155" t="s">
        <v>228</v>
      </c>
      <c r="C305" s="158" t="s">
        <v>392</v>
      </c>
    </row>
    <row r="306" spans="1:3" x14ac:dyDescent="0.2">
      <c r="A306" s="159">
        <v>302</v>
      </c>
      <c r="B306" s="155" t="s">
        <v>229</v>
      </c>
      <c r="C306" s="158" t="s">
        <v>392</v>
      </c>
    </row>
    <row r="307" spans="1:3" x14ac:dyDescent="0.2">
      <c r="A307" s="159">
        <v>303</v>
      </c>
      <c r="B307" s="155" t="s">
        <v>226</v>
      </c>
      <c r="C307" s="158" t="s">
        <v>393</v>
      </c>
    </row>
    <row r="308" spans="1:3" x14ac:dyDescent="0.2">
      <c r="A308" s="159">
        <v>304</v>
      </c>
      <c r="B308" s="155" t="s">
        <v>226</v>
      </c>
      <c r="C308" s="158" t="s">
        <v>393</v>
      </c>
    </row>
    <row r="309" spans="1:3" x14ac:dyDescent="0.2">
      <c r="A309" s="159">
        <v>305</v>
      </c>
      <c r="B309" s="155" t="s">
        <v>230</v>
      </c>
      <c r="C309" s="158" t="s">
        <v>392</v>
      </c>
    </row>
    <row r="310" spans="1:3" x14ac:dyDescent="0.2">
      <c r="A310" s="159">
        <v>306</v>
      </c>
      <c r="B310" s="155" t="s">
        <v>230</v>
      </c>
      <c r="C310" s="158" t="s">
        <v>392</v>
      </c>
    </row>
    <row r="311" spans="1:3" x14ac:dyDescent="0.2">
      <c r="A311" s="159">
        <v>307</v>
      </c>
      <c r="B311" s="155" t="s">
        <v>230</v>
      </c>
      <c r="C311" s="158" t="s">
        <v>392</v>
      </c>
    </row>
    <row r="312" spans="1:3" x14ac:dyDescent="0.2">
      <c r="A312" s="159">
        <v>308</v>
      </c>
      <c r="B312" s="155" t="s">
        <v>230</v>
      </c>
      <c r="C312" s="158" t="s">
        <v>392</v>
      </c>
    </row>
    <row r="313" spans="1:3" x14ac:dyDescent="0.2">
      <c r="A313" s="159">
        <v>309</v>
      </c>
      <c r="B313" s="155" t="s">
        <v>231</v>
      </c>
      <c r="C313" s="158" t="s">
        <v>392</v>
      </c>
    </row>
    <row r="314" spans="1:3" x14ac:dyDescent="0.2">
      <c r="A314" s="159">
        <v>310</v>
      </c>
      <c r="B314" s="155" t="s">
        <v>232</v>
      </c>
      <c r="C314" s="158" t="s">
        <v>392</v>
      </c>
    </row>
    <row r="315" spans="1:3" x14ac:dyDescent="0.2">
      <c r="A315" s="159">
        <v>312</v>
      </c>
      <c r="B315" s="155" t="s">
        <v>233</v>
      </c>
      <c r="C315" s="158" t="s">
        <v>392</v>
      </c>
    </row>
    <row r="316" spans="1:3" x14ac:dyDescent="0.2">
      <c r="A316" s="159">
        <v>313</v>
      </c>
      <c r="B316" s="155" t="s">
        <v>234</v>
      </c>
      <c r="C316" s="158" t="s">
        <v>393</v>
      </c>
    </row>
    <row r="317" spans="1:3" x14ac:dyDescent="0.2">
      <c r="A317" s="159">
        <v>314</v>
      </c>
      <c r="B317" s="155" t="s">
        <v>235</v>
      </c>
      <c r="C317" s="158" t="s">
        <v>393</v>
      </c>
    </row>
    <row r="318" spans="1:3" x14ac:dyDescent="0.2">
      <c r="A318" s="159">
        <v>315</v>
      </c>
      <c r="B318" s="155" t="s">
        <v>236</v>
      </c>
      <c r="C318" s="158" t="s">
        <v>393</v>
      </c>
    </row>
    <row r="319" spans="1:3" x14ac:dyDescent="0.2">
      <c r="A319" s="159">
        <v>316</v>
      </c>
      <c r="B319" s="155" t="s">
        <v>237</v>
      </c>
      <c r="C319" s="158" t="s">
        <v>392</v>
      </c>
    </row>
    <row r="320" spans="1:3" x14ac:dyDescent="0.2">
      <c r="A320" s="159">
        <v>317</v>
      </c>
      <c r="B320" s="155" t="s">
        <v>237</v>
      </c>
      <c r="C320" s="158" t="s">
        <v>392</v>
      </c>
    </row>
    <row r="321" spans="1:3" x14ac:dyDescent="0.2">
      <c r="A321" s="159">
        <v>318</v>
      </c>
      <c r="B321" s="155" t="s">
        <v>237</v>
      </c>
      <c r="C321" s="158" t="s">
        <v>392</v>
      </c>
    </row>
    <row r="322" spans="1:3" x14ac:dyDescent="0.2">
      <c r="A322" s="159">
        <v>319</v>
      </c>
      <c r="B322" s="155" t="s">
        <v>238</v>
      </c>
      <c r="C322" s="158" t="s">
        <v>392</v>
      </c>
    </row>
    <row r="323" spans="1:3" x14ac:dyDescent="0.2">
      <c r="A323" s="159">
        <v>320</v>
      </c>
      <c r="B323" s="155" t="s">
        <v>237</v>
      </c>
      <c r="C323" s="158" t="s">
        <v>392</v>
      </c>
    </row>
    <row r="324" spans="1:3" x14ac:dyDescent="0.2">
      <c r="A324" s="159">
        <v>321</v>
      </c>
      <c r="B324" s="155" t="s">
        <v>237</v>
      </c>
      <c r="C324" s="158" t="s">
        <v>392</v>
      </c>
    </row>
    <row r="325" spans="1:3" x14ac:dyDescent="0.2">
      <c r="A325" s="159">
        <v>322</v>
      </c>
      <c r="B325" s="155" t="s">
        <v>237</v>
      </c>
      <c r="C325" s="158" t="s">
        <v>392</v>
      </c>
    </row>
    <row r="326" spans="1:3" x14ac:dyDescent="0.2">
      <c r="A326" s="159">
        <v>323</v>
      </c>
      <c r="B326" s="155" t="s">
        <v>237</v>
      </c>
      <c r="C326" s="158" t="s">
        <v>392</v>
      </c>
    </row>
    <row r="327" spans="1:3" x14ac:dyDescent="0.2">
      <c r="A327" s="159">
        <v>324</v>
      </c>
      <c r="B327" s="155" t="s">
        <v>239</v>
      </c>
      <c r="C327" s="158" t="s">
        <v>392</v>
      </c>
    </row>
    <row r="328" spans="1:3" x14ac:dyDescent="0.2">
      <c r="A328" s="159">
        <v>325</v>
      </c>
      <c r="B328" s="155" t="s">
        <v>240</v>
      </c>
      <c r="C328" s="158" t="s">
        <v>392</v>
      </c>
    </row>
    <row r="329" spans="1:3" x14ac:dyDescent="0.2">
      <c r="A329" s="159">
        <v>326</v>
      </c>
      <c r="B329" s="155" t="s">
        <v>240</v>
      </c>
      <c r="C329" s="158" t="s">
        <v>392</v>
      </c>
    </row>
    <row r="330" spans="1:3" x14ac:dyDescent="0.2">
      <c r="A330" s="159">
        <v>327</v>
      </c>
      <c r="B330" s="155" t="s">
        <v>240</v>
      </c>
      <c r="C330" s="158" t="s">
        <v>392</v>
      </c>
    </row>
    <row r="331" spans="1:3" x14ac:dyDescent="0.2">
      <c r="A331" s="159">
        <v>328</v>
      </c>
      <c r="B331" s="155" t="s">
        <v>240</v>
      </c>
      <c r="C331" s="158" t="s">
        <v>392</v>
      </c>
    </row>
    <row r="332" spans="1:3" x14ac:dyDescent="0.2">
      <c r="A332" s="159">
        <v>329</v>
      </c>
      <c r="B332" s="155" t="s">
        <v>240</v>
      </c>
      <c r="C332" s="158" t="s">
        <v>392</v>
      </c>
    </row>
    <row r="333" spans="1:3" x14ac:dyDescent="0.2">
      <c r="A333" s="159">
        <v>330</v>
      </c>
      <c r="B333" s="155" t="s">
        <v>240</v>
      </c>
      <c r="C333" s="158" t="s">
        <v>392</v>
      </c>
    </row>
    <row r="334" spans="1:3" x14ac:dyDescent="0.2">
      <c r="A334" s="159">
        <v>331</v>
      </c>
      <c r="B334" s="155" t="s">
        <v>240</v>
      </c>
      <c r="C334" s="158" t="s">
        <v>392</v>
      </c>
    </row>
    <row r="335" spans="1:3" x14ac:dyDescent="0.2">
      <c r="A335" s="159">
        <v>332</v>
      </c>
      <c r="B335" s="155" t="s">
        <v>240</v>
      </c>
      <c r="C335" s="158" t="s">
        <v>393</v>
      </c>
    </row>
    <row r="336" spans="1:3" x14ac:dyDescent="0.2">
      <c r="A336" s="159">
        <v>334</v>
      </c>
      <c r="B336" s="155" t="s">
        <v>241</v>
      </c>
      <c r="C336" s="158" t="s">
        <v>392</v>
      </c>
    </row>
    <row r="337" spans="1:3" x14ac:dyDescent="0.2">
      <c r="A337" s="159">
        <v>335</v>
      </c>
      <c r="B337" s="155" t="s">
        <v>242</v>
      </c>
      <c r="C337" s="158" t="s">
        <v>392</v>
      </c>
    </row>
    <row r="338" spans="1:3" x14ac:dyDescent="0.2">
      <c r="A338" s="159">
        <v>336</v>
      </c>
      <c r="B338" s="155" t="s">
        <v>243</v>
      </c>
      <c r="C338" s="158" t="s">
        <v>393</v>
      </c>
    </row>
    <row r="339" spans="1:3" x14ac:dyDescent="0.2">
      <c r="A339" s="159">
        <v>337</v>
      </c>
      <c r="B339" s="155" t="s">
        <v>243</v>
      </c>
      <c r="C339" s="158" t="s">
        <v>393</v>
      </c>
    </row>
    <row r="340" spans="1:3" x14ac:dyDescent="0.2">
      <c r="A340" s="159">
        <v>338</v>
      </c>
      <c r="B340" s="155" t="s">
        <v>244</v>
      </c>
      <c r="C340" s="158" t="s">
        <v>392</v>
      </c>
    </row>
    <row r="341" spans="1:3" x14ac:dyDescent="0.2">
      <c r="A341" s="159">
        <v>339</v>
      </c>
      <c r="B341" s="155" t="s">
        <v>245</v>
      </c>
      <c r="C341" s="158" t="s">
        <v>393</v>
      </c>
    </row>
    <row r="342" spans="1:3" x14ac:dyDescent="0.2">
      <c r="A342" s="159">
        <v>340</v>
      </c>
      <c r="B342" s="155" t="s">
        <v>245</v>
      </c>
      <c r="C342" s="158" t="s">
        <v>393</v>
      </c>
    </row>
    <row r="343" spans="1:3" x14ac:dyDescent="0.2">
      <c r="A343" s="159">
        <v>341</v>
      </c>
      <c r="B343" s="155" t="s">
        <v>245</v>
      </c>
      <c r="C343" s="158" t="s">
        <v>393</v>
      </c>
    </row>
    <row r="344" spans="1:3" x14ac:dyDescent="0.2">
      <c r="A344" s="159">
        <v>342</v>
      </c>
      <c r="B344" s="155" t="s">
        <v>246</v>
      </c>
      <c r="C344" s="158" t="s">
        <v>392</v>
      </c>
    </row>
    <row r="345" spans="1:3" x14ac:dyDescent="0.2">
      <c r="A345" s="159">
        <v>343</v>
      </c>
      <c r="B345" s="155" t="s">
        <v>247</v>
      </c>
      <c r="C345" s="158" t="s">
        <v>392</v>
      </c>
    </row>
    <row r="346" spans="1:3" x14ac:dyDescent="0.2">
      <c r="A346" s="159">
        <v>344</v>
      </c>
      <c r="B346" s="155" t="s">
        <v>248</v>
      </c>
      <c r="C346" s="158" t="s">
        <v>392</v>
      </c>
    </row>
    <row r="347" spans="1:3" x14ac:dyDescent="0.2">
      <c r="A347" s="159">
        <v>344</v>
      </c>
      <c r="B347" s="155" t="s">
        <v>248</v>
      </c>
      <c r="C347" s="158" t="s">
        <v>393</v>
      </c>
    </row>
    <row r="348" spans="1:3" x14ac:dyDescent="0.2">
      <c r="A348" s="159">
        <v>345</v>
      </c>
      <c r="B348" s="155" t="s">
        <v>249</v>
      </c>
      <c r="C348" s="158" t="s">
        <v>392</v>
      </c>
    </row>
    <row r="349" spans="1:3" x14ac:dyDescent="0.2">
      <c r="A349" s="159">
        <v>346</v>
      </c>
      <c r="B349" s="155" t="s">
        <v>250</v>
      </c>
      <c r="C349" s="158" t="s">
        <v>393</v>
      </c>
    </row>
    <row r="350" spans="1:3" x14ac:dyDescent="0.2">
      <c r="A350" s="159">
        <v>347</v>
      </c>
      <c r="B350" s="155" t="s">
        <v>251</v>
      </c>
      <c r="C350" s="158" t="s">
        <v>393</v>
      </c>
    </row>
    <row r="351" spans="1:3" x14ac:dyDescent="0.2">
      <c r="A351" s="159">
        <v>348</v>
      </c>
      <c r="B351" s="155" t="s">
        <v>251</v>
      </c>
      <c r="C351" s="158" t="s">
        <v>393</v>
      </c>
    </row>
    <row r="352" spans="1:3" x14ac:dyDescent="0.2">
      <c r="A352" s="159">
        <v>349</v>
      </c>
      <c r="B352" s="155" t="s">
        <v>197</v>
      </c>
      <c r="C352" s="158" t="s">
        <v>392</v>
      </c>
    </row>
    <row r="353" spans="1:3" x14ac:dyDescent="0.2">
      <c r="A353" s="159">
        <v>350</v>
      </c>
      <c r="B353" s="155" t="s">
        <v>252</v>
      </c>
      <c r="C353" s="158" t="s">
        <v>393</v>
      </c>
    </row>
    <row r="354" spans="1:3" x14ac:dyDescent="0.2">
      <c r="A354" s="159">
        <v>351</v>
      </c>
      <c r="B354" s="155" t="s">
        <v>253</v>
      </c>
      <c r="C354" s="158" t="s">
        <v>392</v>
      </c>
    </row>
    <row r="355" spans="1:3" x14ac:dyDescent="0.2">
      <c r="A355" s="159">
        <v>352</v>
      </c>
      <c r="B355" s="155" t="s">
        <v>254</v>
      </c>
      <c r="C355" s="158" t="s">
        <v>392</v>
      </c>
    </row>
    <row r="356" spans="1:3" x14ac:dyDescent="0.2">
      <c r="A356" s="159">
        <v>353</v>
      </c>
      <c r="B356" s="155" t="s">
        <v>255</v>
      </c>
      <c r="C356" s="158" t="s">
        <v>392</v>
      </c>
    </row>
    <row r="357" spans="1:3" x14ac:dyDescent="0.2">
      <c r="A357" s="159">
        <v>354</v>
      </c>
      <c r="B357" s="155" t="s">
        <v>172</v>
      </c>
      <c r="C357" s="158" t="s">
        <v>393</v>
      </c>
    </row>
    <row r="358" spans="1:3" x14ac:dyDescent="0.2">
      <c r="A358" s="159">
        <v>355</v>
      </c>
      <c r="B358" s="155" t="s">
        <v>256</v>
      </c>
      <c r="C358" s="158" t="s">
        <v>392</v>
      </c>
    </row>
    <row r="359" spans="1:3" x14ac:dyDescent="0.2">
      <c r="A359" s="159">
        <v>357</v>
      </c>
      <c r="B359" s="155" t="s">
        <v>257</v>
      </c>
      <c r="C359" s="158" t="s">
        <v>393</v>
      </c>
    </row>
    <row r="360" spans="1:3" x14ac:dyDescent="0.2">
      <c r="A360" s="159">
        <v>358</v>
      </c>
      <c r="B360" s="155" t="s">
        <v>257</v>
      </c>
      <c r="C360" s="158" t="s">
        <v>393</v>
      </c>
    </row>
    <row r="361" spans="1:3" x14ac:dyDescent="0.2">
      <c r="A361" s="159">
        <v>359</v>
      </c>
      <c r="B361" s="155" t="s">
        <v>257</v>
      </c>
      <c r="C361" s="158" t="s">
        <v>393</v>
      </c>
    </row>
    <row r="362" spans="1:3" x14ac:dyDescent="0.2">
      <c r="A362" s="159">
        <v>360</v>
      </c>
      <c r="B362" s="155" t="s">
        <v>257</v>
      </c>
      <c r="C362" s="158" t="s">
        <v>393</v>
      </c>
    </row>
    <row r="363" spans="1:3" x14ac:dyDescent="0.2">
      <c r="A363" s="159">
        <v>361</v>
      </c>
      <c r="B363" s="155" t="s">
        <v>257</v>
      </c>
      <c r="C363" s="158" t="s">
        <v>393</v>
      </c>
    </row>
    <row r="364" spans="1:3" x14ac:dyDescent="0.2">
      <c r="A364" s="159">
        <v>362</v>
      </c>
      <c r="B364" s="155" t="s">
        <v>257</v>
      </c>
      <c r="C364" s="158" t="s">
        <v>393</v>
      </c>
    </row>
    <row r="365" spans="1:3" x14ac:dyDescent="0.2">
      <c r="A365" s="159">
        <v>363</v>
      </c>
      <c r="B365" s="155" t="s">
        <v>257</v>
      </c>
      <c r="C365" s="158" t="s">
        <v>393</v>
      </c>
    </row>
    <row r="366" spans="1:3" x14ac:dyDescent="0.2">
      <c r="A366" s="159">
        <v>364</v>
      </c>
      <c r="B366" s="155" t="s">
        <v>257</v>
      </c>
      <c r="C366" s="158" t="s">
        <v>393</v>
      </c>
    </row>
    <row r="367" spans="1:3" x14ac:dyDescent="0.2">
      <c r="A367" s="159">
        <v>365</v>
      </c>
      <c r="B367" s="155" t="s">
        <v>257</v>
      </c>
      <c r="C367" s="158" t="s">
        <v>393</v>
      </c>
    </row>
    <row r="368" spans="1:3" x14ac:dyDescent="0.2">
      <c r="A368" s="159">
        <v>366</v>
      </c>
      <c r="B368" s="155" t="s">
        <v>257</v>
      </c>
      <c r="C368" s="158" t="s">
        <v>393</v>
      </c>
    </row>
    <row r="369" spans="1:3" x14ac:dyDescent="0.2">
      <c r="A369" s="159">
        <v>367</v>
      </c>
      <c r="B369" s="155" t="s">
        <v>257</v>
      </c>
      <c r="C369" s="158" t="s">
        <v>393</v>
      </c>
    </row>
    <row r="370" spans="1:3" x14ac:dyDescent="0.2">
      <c r="A370" s="159">
        <v>368</v>
      </c>
      <c r="B370" s="155" t="s">
        <v>257</v>
      </c>
      <c r="C370" s="158" t="s">
        <v>393</v>
      </c>
    </row>
    <row r="371" spans="1:3" x14ac:dyDescent="0.2">
      <c r="A371" s="159">
        <v>369</v>
      </c>
      <c r="B371" s="155" t="s">
        <v>257</v>
      </c>
      <c r="C371" s="158" t="s">
        <v>393</v>
      </c>
    </row>
    <row r="372" spans="1:3" x14ac:dyDescent="0.2">
      <c r="A372" s="159">
        <v>370</v>
      </c>
      <c r="B372" s="155" t="s">
        <v>257</v>
      </c>
      <c r="C372" s="158" t="s">
        <v>393</v>
      </c>
    </row>
    <row r="373" spans="1:3" x14ac:dyDescent="0.2">
      <c r="A373" s="159">
        <v>371</v>
      </c>
      <c r="B373" s="155" t="s">
        <v>257</v>
      </c>
      <c r="C373" s="158" t="s">
        <v>393</v>
      </c>
    </row>
    <row r="374" spans="1:3" x14ac:dyDescent="0.2">
      <c r="A374" s="159">
        <v>372</v>
      </c>
      <c r="B374" s="155" t="s">
        <v>237</v>
      </c>
      <c r="C374" s="158" t="s">
        <v>392</v>
      </c>
    </row>
    <row r="375" spans="1:3" x14ac:dyDescent="0.2">
      <c r="A375" s="159">
        <v>373</v>
      </c>
      <c r="B375" s="155" t="s">
        <v>185</v>
      </c>
      <c r="C375" s="158" t="s">
        <v>392</v>
      </c>
    </row>
    <row r="376" spans="1:3" x14ac:dyDescent="0.2">
      <c r="A376" s="159">
        <v>374</v>
      </c>
      <c r="B376" s="155" t="s">
        <v>185</v>
      </c>
      <c r="C376" s="158" t="s">
        <v>392</v>
      </c>
    </row>
    <row r="377" spans="1:3" x14ac:dyDescent="0.2">
      <c r="A377" s="159">
        <v>375</v>
      </c>
      <c r="B377" s="155" t="s">
        <v>185</v>
      </c>
      <c r="C377" s="158" t="s">
        <v>392</v>
      </c>
    </row>
    <row r="378" spans="1:3" x14ac:dyDescent="0.2">
      <c r="A378" s="159">
        <v>376</v>
      </c>
      <c r="B378" s="155" t="s">
        <v>185</v>
      </c>
      <c r="C378" s="158" t="s">
        <v>392</v>
      </c>
    </row>
    <row r="379" spans="1:3" x14ac:dyDescent="0.2">
      <c r="A379" s="159">
        <v>377</v>
      </c>
      <c r="B379" s="155" t="s">
        <v>185</v>
      </c>
      <c r="C379" s="158" t="s">
        <v>392</v>
      </c>
    </row>
    <row r="380" spans="1:3" x14ac:dyDescent="0.2">
      <c r="A380" s="159">
        <v>378</v>
      </c>
      <c r="B380" s="155" t="s">
        <v>185</v>
      </c>
      <c r="C380" s="158" t="s">
        <v>392</v>
      </c>
    </row>
    <row r="381" spans="1:3" x14ac:dyDescent="0.2">
      <c r="A381" s="159">
        <v>380</v>
      </c>
      <c r="B381" s="155" t="s">
        <v>185</v>
      </c>
      <c r="C381" s="158" t="s">
        <v>392</v>
      </c>
    </row>
    <row r="382" spans="1:3" x14ac:dyDescent="0.2">
      <c r="A382" s="159">
        <v>381</v>
      </c>
      <c r="B382" s="155" t="s">
        <v>185</v>
      </c>
      <c r="C382" s="158" t="s">
        <v>392</v>
      </c>
    </row>
    <row r="383" spans="1:3" x14ac:dyDescent="0.2">
      <c r="A383" s="159">
        <v>382</v>
      </c>
      <c r="B383" s="155" t="s">
        <v>185</v>
      </c>
      <c r="C383" s="158" t="s">
        <v>392</v>
      </c>
    </row>
    <row r="384" spans="1:3" x14ac:dyDescent="0.2">
      <c r="A384" s="159">
        <v>384</v>
      </c>
      <c r="B384" s="155" t="s">
        <v>197</v>
      </c>
      <c r="C384" s="158" t="s">
        <v>392</v>
      </c>
    </row>
    <row r="385" spans="1:3" x14ac:dyDescent="0.2">
      <c r="A385" s="159">
        <v>385</v>
      </c>
      <c r="B385" s="155" t="s">
        <v>185</v>
      </c>
      <c r="C385" s="158" t="s">
        <v>393</v>
      </c>
    </row>
    <row r="386" spans="1:3" x14ac:dyDescent="0.2">
      <c r="A386" s="159">
        <v>386</v>
      </c>
      <c r="B386" s="155" t="s">
        <v>165</v>
      </c>
      <c r="C386" s="158" t="s">
        <v>393</v>
      </c>
    </row>
    <row r="387" spans="1:3" x14ac:dyDescent="0.2">
      <c r="A387" s="159">
        <v>387</v>
      </c>
      <c r="B387" s="155" t="s">
        <v>190</v>
      </c>
      <c r="C387" s="158" t="s">
        <v>393</v>
      </c>
    </row>
    <row r="388" spans="1:3" x14ac:dyDescent="0.2">
      <c r="A388" s="159">
        <v>388</v>
      </c>
      <c r="B388" s="155" t="s">
        <v>185</v>
      </c>
      <c r="C388" s="158" t="s">
        <v>393</v>
      </c>
    </row>
    <row r="389" spans="1:3" x14ac:dyDescent="0.2">
      <c r="A389" s="159">
        <v>389</v>
      </c>
      <c r="B389" s="155" t="s">
        <v>176</v>
      </c>
      <c r="C389" s="158" t="s">
        <v>393</v>
      </c>
    </row>
    <row r="390" spans="1:3" x14ac:dyDescent="0.2">
      <c r="A390" s="159">
        <v>390</v>
      </c>
      <c r="B390" s="155" t="s">
        <v>185</v>
      </c>
      <c r="C390" s="158" t="s">
        <v>392</v>
      </c>
    </row>
    <row r="391" spans="1:3" x14ac:dyDescent="0.2">
      <c r="A391" s="159">
        <v>391</v>
      </c>
      <c r="B391" s="155" t="s">
        <v>258</v>
      </c>
      <c r="C391" s="158" t="s">
        <v>393</v>
      </c>
    </row>
    <row r="392" spans="1:3" x14ac:dyDescent="0.2">
      <c r="A392" s="159">
        <v>392</v>
      </c>
      <c r="B392" s="155" t="s">
        <v>259</v>
      </c>
      <c r="C392" s="158" t="s">
        <v>392</v>
      </c>
    </row>
    <row r="393" spans="1:3" x14ac:dyDescent="0.2">
      <c r="A393" s="159">
        <v>393</v>
      </c>
      <c r="B393" s="155" t="s">
        <v>260</v>
      </c>
      <c r="C393" s="158" t="s">
        <v>392</v>
      </c>
    </row>
    <row r="394" spans="1:3" x14ac:dyDescent="0.2">
      <c r="A394" s="159">
        <v>394</v>
      </c>
      <c r="B394" s="155" t="s">
        <v>216</v>
      </c>
      <c r="C394" s="158" t="s">
        <v>392</v>
      </c>
    </row>
    <row r="395" spans="1:3" x14ac:dyDescent="0.2">
      <c r="A395" s="159">
        <v>395</v>
      </c>
      <c r="B395" s="155" t="s">
        <v>261</v>
      </c>
      <c r="C395" s="158" t="s">
        <v>392</v>
      </c>
    </row>
    <row r="396" spans="1:3" x14ac:dyDescent="0.2">
      <c r="A396" s="159">
        <v>396</v>
      </c>
      <c r="B396" s="155" t="s">
        <v>195</v>
      </c>
      <c r="C396" s="158" t="s">
        <v>392</v>
      </c>
    </row>
    <row r="397" spans="1:3" x14ac:dyDescent="0.2">
      <c r="A397" s="159">
        <v>397</v>
      </c>
      <c r="B397" s="155" t="s">
        <v>262</v>
      </c>
      <c r="C397" s="158" t="s">
        <v>392</v>
      </c>
    </row>
    <row r="398" spans="1:3" x14ac:dyDescent="0.2">
      <c r="A398" s="159">
        <v>398</v>
      </c>
      <c r="B398" s="155" t="s">
        <v>263</v>
      </c>
      <c r="C398" s="158" t="s">
        <v>392</v>
      </c>
    </row>
    <row r="399" spans="1:3" x14ac:dyDescent="0.2">
      <c r="A399" s="159">
        <v>399</v>
      </c>
      <c r="B399" s="155" t="s">
        <v>264</v>
      </c>
      <c r="C399" s="158" t="s">
        <v>393</v>
      </c>
    </row>
    <row r="400" spans="1:3" x14ac:dyDescent="0.2">
      <c r="A400" s="159">
        <v>400</v>
      </c>
      <c r="B400" s="155" t="s">
        <v>215</v>
      </c>
      <c r="C400" s="158" t="s">
        <v>392</v>
      </c>
    </row>
    <row r="401" spans="1:3" x14ac:dyDescent="0.2">
      <c r="A401" s="159">
        <v>401</v>
      </c>
      <c r="B401" s="155" t="s">
        <v>265</v>
      </c>
      <c r="C401" s="158" t="s">
        <v>393</v>
      </c>
    </row>
    <row r="402" spans="1:3" x14ac:dyDescent="0.2">
      <c r="A402" s="159">
        <v>403</v>
      </c>
      <c r="B402" s="155" t="s">
        <v>171</v>
      </c>
      <c r="C402" s="158" t="s">
        <v>392</v>
      </c>
    </row>
    <row r="403" spans="1:3" x14ac:dyDescent="0.2">
      <c r="A403" s="159">
        <v>404</v>
      </c>
      <c r="B403" s="155" t="s">
        <v>266</v>
      </c>
      <c r="C403" s="158" t="s">
        <v>392</v>
      </c>
    </row>
    <row r="404" spans="1:3" x14ac:dyDescent="0.2">
      <c r="A404" s="159">
        <v>405</v>
      </c>
      <c r="B404" s="155" t="s">
        <v>267</v>
      </c>
      <c r="C404" s="158" t="s">
        <v>393</v>
      </c>
    </row>
    <row r="405" spans="1:3" x14ac:dyDescent="0.2">
      <c r="A405" s="159">
        <v>406</v>
      </c>
      <c r="B405" s="155" t="s">
        <v>268</v>
      </c>
      <c r="C405" s="158" t="s">
        <v>393</v>
      </c>
    </row>
    <row r="406" spans="1:3" x14ac:dyDescent="0.2">
      <c r="A406" s="159">
        <v>407</v>
      </c>
      <c r="B406" s="155" t="s">
        <v>269</v>
      </c>
      <c r="C406" s="158" t="s">
        <v>393</v>
      </c>
    </row>
    <row r="407" spans="1:3" x14ac:dyDescent="0.2">
      <c r="A407" s="159">
        <v>408</v>
      </c>
      <c r="B407" s="155" t="s">
        <v>270</v>
      </c>
      <c r="C407" s="158" t="s">
        <v>393</v>
      </c>
    </row>
    <row r="408" spans="1:3" x14ac:dyDescent="0.2">
      <c r="A408" s="159">
        <v>409</v>
      </c>
      <c r="B408" s="155" t="s">
        <v>271</v>
      </c>
      <c r="C408" s="158" t="s">
        <v>393</v>
      </c>
    </row>
    <row r="409" spans="1:3" x14ac:dyDescent="0.2">
      <c r="A409" s="159">
        <v>410</v>
      </c>
      <c r="B409" s="155" t="s">
        <v>272</v>
      </c>
      <c r="C409" s="158" t="s">
        <v>393</v>
      </c>
    </row>
    <row r="410" spans="1:3" x14ac:dyDescent="0.2">
      <c r="A410" s="159">
        <v>411</v>
      </c>
      <c r="B410" s="155" t="s">
        <v>273</v>
      </c>
      <c r="C410" s="158" t="s">
        <v>393</v>
      </c>
    </row>
    <row r="411" spans="1:3" x14ac:dyDescent="0.2">
      <c r="A411" s="159">
        <v>412</v>
      </c>
      <c r="B411" s="155" t="s">
        <v>274</v>
      </c>
      <c r="C411" s="158" t="s">
        <v>393</v>
      </c>
    </row>
    <row r="412" spans="1:3" x14ac:dyDescent="0.2">
      <c r="A412" s="159">
        <v>413</v>
      </c>
      <c r="B412" s="155" t="s">
        <v>275</v>
      </c>
      <c r="C412" s="158" t="s">
        <v>393</v>
      </c>
    </row>
    <row r="413" spans="1:3" x14ac:dyDescent="0.2">
      <c r="A413" s="159">
        <v>414</v>
      </c>
      <c r="B413" s="155" t="s">
        <v>276</v>
      </c>
      <c r="C413" s="158" t="s">
        <v>393</v>
      </c>
    </row>
    <row r="414" spans="1:3" x14ac:dyDescent="0.2">
      <c r="A414" s="159">
        <v>415</v>
      </c>
      <c r="B414" s="155" t="s">
        <v>277</v>
      </c>
      <c r="C414" s="158" t="s">
        <v>393</v>
      </c>
    </row>
    <row r="415" spans="1:3" x14ac:dyDescent="0.2">
      <c r="A415" s="159">
        <v>416</v>
      </c>
      <c r="B415" s="155" t="s">
        <v>278</v>
      </c>
      <c r="C415" s="158" t="s">
        <v>393</v>
      </c>
    </row>
    <row r="416" spans="1:3" x14ac:dyDescent="0.2">
      <c r="A416" s="159">
        <v>417</v>
      </c>
      <c r="B416" s="155" t="s">
        <v>279</v>
      </c>
      <c r="C416" s="158" t="s">
        <v>393</v>
      </c>
    </row>
    <row r="417" spans="1:3" x14ac:dyDescent="0.2">
      <c r="A417" s="159">
        <v>418</v>
      </c>
      <c r="B417" s="155" t="s">
        <v>280</v>
      </c>
      <c r="C417" s="158" t="s">
        <v>393</v>
      </c>
    </row>
    <row r="418" spans="1:3" x14ac:dyDescent="0.2">
      <c r="A418" s="159">
        <v>419</v>
      </c>
      <c r="B418" s="155" t="s">
        <v>281</v>
      </c>
      <c r="C418" s="158" t="s">
        <v>393</v>
      </c>
    </row>
    <row r="419" spans="1:3" x14ac:dyDescent="0.2">
      <c r="A419" s="159">
        <v>420</v>
      </c>
      <c r="B419" s="155" t="s">
        <v>282</v>
      </c>
      <c r="C419" s="158" t="s">
        <v>393</v>
      </c>
    </row>
    <row r="420" spans="1:3" x14ac:dyDescent="0.2">
      <c r="A420" s="159">
        <v>421</v>
      </c>
      <c r="B420" s="155" t="s">
        <v>283</v>
      </c>
      <c r="C420" s="158" t="s">
        <v>393</v>
      </c>
    </row>
    <row r="421" spans="1:3" x14ac:dyDescent="0.2">
      <c r="A421" s="159">
        <v>422</v>
      </c>
      <c r="B421" s="155" t="s">
        <v>284</v>
      </c>
      <c r="C421" s="158" t="s">
        <v>393</v>
      </c>
    </row>
    <row r="422" spans="1:3" x14ac:dyDescent="0.2">
      <c r="A422" s="159">
        <v>423</v>
      </c>
      <c r="B422" s="155" t="s">
        <v>285</v>
      </c>
      <c r="C422" s="158" t="s">
        <v>393</v>
      </c>
    </row>
    <row r="423" spans="1:3" x14ac:dyDescent="0.2">
      <c r="A423" s="159">
        <v>424</v>
      </c>
      <c r="B423" s="155" t="s">
        <v>286</v>
      </c>
      <c r="C423" s="158" t="s">
        <v>393</v>
      </c>
    </row>
    <row r="424" spans="1:3" x14ac:dyDescent="0.2">
      <c r="A424" s="159">
        <v>425</v>
      </c>
      <c r="B424" s="155" t="s">
        <v>287</v>
      </c>
      <c r="C424" s="158" t="s">
        <v>392</v>
      </c>
    </row>
    <row r="425" spans="1:3" x14ac:dyDescent="0.2">
      <c r="A425" s="159">
        <v>426</v>
      </c>
      <c r="B425" s="155" t="s">
        <v>197</v>
      </c>
      <c r="C425" s="158" t="s">
        <v>392</v>
      </c>
    </row>
    <row r="426" spans="1:3" x14ac:dyDescent="0.2">
      <c r="A426" s="159">
        <v>427</v>
      </c>
      <c r="B426" s="155" t="s">
        <v>288</v>
      </c>
      <c r="C426" s="158" t="s">
        <v>392</v>
      </c>
    </row>
    <row r="427" spans="1:3" x14ac:dyDescent="0.2">
      <c r="A427" s="159">
        <v>428</v>
      </c>
      <c r="B427" s="155" t="s">
        <v>289</v>
      </c>
      <c r="C427" s="158" t="s">
        <v>388</v>
      </c>
    </row>
    <row r="428" spans="1:3" x14ac:dyDescent="0.2">
      <c r="A428" s="159">
        <v>429</v>
      </c>
      <c r="B428" s="155" t="s">
        <v>290</v>
      </c>
      <c r="C428" s="158" t="s">
        <v>388</v>
      </c>
    </row>
    <row r="429" spans="1:3" x14ac:dyDescent="0.2">
      <c r="A429" s="159">
        <v>430</v>
      </c>
      <c r="B429" s="155" t="s">
        <v>291</v>
      </c>
      <c r="C429" s="158" t="s">
        <v>388</v>
      </c>
    </row>
    <row r="430" spans="1:3" x14ac:dyDescent="0.2">
      <c r="A430" s="159">
        <v>431</v>
      </c>
      <c r="B430" s="155" t="s">
        <v>292</v>
      </c>
      <c r="C430" s="158" t="s">
        <v>388</v>
      </c>
    </row>
    <row r="431" spans="1:3" x14ac:dyDescent="0.2">
      <c r="A431" s="159">
        <v>432</v>
      </c>
      <c r="B431" s="155" t="s">
        <v>197</v>
      </c>
      <c r="C431" s="158" t="s">
        <v>392</v>
      </c>
    </row>
    <row r="432" spans="1:3" x14ac:dyDescent="0.2">
      <c r="A432" s="159">
        <v>434</v>
      </c>
      <c r="B432" s="155" t="s">
        <v>293</v>
      </c>
      <c r="C432" s="158" t="s">
        <v>393</v>
      </c>
    </row>
    <row r="433" spans="1:3" x14ac:dyDescent="0.2">
      <c r="A433" s="159">
        <v>435</v>
      </c>
      <c r="B433" s="155" t="s">
        <v>294</v>
      </c>
      <c r="C433" s="158" t="s">
        <v>392</v>
      </c>
    </row>
    <row r="434" spans="1:3" x14ac:dyDescent="0.2">
      <c r="A434" s="159">
        <v>436</v>
      </c>
      <c r="B434" s="155" t="s">
        <v>295</v>
      </c>
      <c r="C434" s="158" t="s">
        <v>392</v>
      </c>
    </row>
    <row r="435" spans="1:3" x14ac:dyDescent="0.2">
      <c r="A435" s="159">
        <v>437</v>
      </c>
      <c r="B435" s="155" t="s">
        <v>296</v>
      </c>
      <c r="C435" s="158" t="s">
        <v>392</v>
      </c>
    </row>
    <row r="436" spans="1:3" x14ac:dyDescent="0.2">
      <c r="A436" s="159">
        <v>439</v>
      </c>
      <c r="B436" s="155" t="s">
        <v>297</v>
      </c>
      <c r="C436" s="158" t="s">
        <v>392</v>
      </c>
    </row>
    <row r="437" spans="1:3" x14ac:dyDescent="0.2">
      <c r="A437" s="159">
        <v>440</v>
      </c>
      <c r="B437" s="155" t="s">
        <v>298</v>
      </c>
      <c r="C437" s="158" t="s">
        <v>392</v>
      </c>
    </row>
    <row r="438" spans="1:3" x14ac:dyDescent="0.2">
      <c r="A438" s="159">
        <v>441</v>
      </c>
      <c r="B438" s="155" t="s">
        <v>201</v>
      </c>
      <c r="C438" s="158" t="s">
        <v>392</v>
      </c>
    </row>
    <row r="439" spans="1:3" x14ac:dyDescent="0.2">
      <c r="A439" s="159">
        <v>442</v>
      </c>
      <c r="B439" s="155" t="s">
        <v>197</v>
      </c>
      <c r="C439" s="158" t="s">
        <v>393</v>
      </c>
    </row>
    <row r="440" spans="1:3" x14ac:dyDescent="0.2">
      <c r="A440" s="159">
        <v>443</v>
      </c>
      <c r="B440" s="155" t="s">
        <v>237</v>
      </c>
      <c r="C440" s="158" t="s">
        <v>392</v>
      </c>
    </row>
    <row r="441" spans="1:3" x14ac:dyDescent="0.2">
      <c r="A441" s="159">
        <v>444</v>
      </c>
      <c r="B441" s="155" t="s">
        <v>240</v>
      </c>
      <c r="C441" s="158" t="s">
        <v>392</v>
      </c>
    </row>
    <row r="442" spans="1:3" x14ac:dyDescent="0.2">
      <c r="A442" s="159">
        <v>444</v>
      </c>
      <c r="B442" s="155" t="s">
        <v>240</v>
      </c>
      <c r="C442" s="158" t="s">
        <v>393</v>
      </c>
    </row>
    <row r="443" spans="1:3" x14ac:dyDescent="0.2">
      <c r="A443" s="159">
        <v>445</v>
      </c>
      <c r="B443" s="155" t="s">
        <v>299</v>
      </c>
      <c r="C443" s="158" t="s">
        <v>392</v>
      </c>
    </row>
    <row r="444" spans="1:3" x14ac:dyDescent="0.2">
      <c r="A444" s="159">
        <v>446</v>
      </c>
      <c r="B444" s="155" t="s">
        <v>299</v>
      </c>
      <c r="C444" s="158" t="s">
        <v>392</v>
      </c>
    </row>
    <row r="445" spans="1:3" x14ac:dyDescent="0.2">
      <c r="A445" s="159">
        <v>447</v>
      </c>
      <c r="B445" s="155" t="s">
        <v>211</v>
      </c>
      <c r="C445" s="158" t="s">
        <v>392</v>
      </c>
    </row>
    <row r="446" spans="1:3" x14ac:dyDescent="0.2">
      <c r="A446" s="159">
        <v>448</v>
      </c>
      <c r="B446" s="155" t="s">
        <v>211</v>
      </c>
      <c r="C446" s="158" t="s">
        <v>392</v>
      </c>
    </row>
    <row r="447" spans="1:3" x14ac:dyDescent="0.2">
      <c r="A447" s="159">
        <v>449</v>
      </c>
      <c r="B447" s="155" t="s">
        <v>211</v>
      </c>
      <c r="C447" s="158" t="s">
        <v>392</v>
      </c>
    </row>
    <row r="448" spans="1:3" x14ac:dyDescent="0.2">
      <c r="A448" s="159">
        <v>450</v>
      </c>
      <c r="B448" s="155" t="s">
        <v>211</v>
      </c>
      <c r="C448" s="158" t="s">
        <v>392</v>
      </c>
    </row>
    <row r="449" spans="1:3" x14ac:dyDescent="0.2">
      <c r="A449" s="159">
        <v>451</v>
      </c>
      <c r="B449" s="155" t="s">
        <v>211</v>
      </c>
      <c r="C449" s="158" t="s">
        <v>392</v>
      </c>
    </row>
    <row r="450" spans="1:3" x14ac:dyDescent="0.2">
      <c r="A450" s="159">
        <v>452</v>
      </c>
      <c r="B450" s="155" t="s">
        <v>211</v>
      </c>
      <c r="C450" s="158" t="s">
        <v>392</v>
      </c>
    </row>
    <row r="451" spans="1:3" x14ac:dyDescent="0.2">
      <c r="A451" s="159">
        <v>453</v>
      </c>
      <c r="B451" s="155" t="s">
        <v>211</v>
      </c>
      <c r="C451" s="158" t="s">
        <v>392</v>
      </c>
    </row>
    <row r="452" spans="1:3" x14ac:dyDescent="0.2">
      <c r="A452" s="159">
        <v>454</v>
      </c>
      <c r="B452" s="155" t="s">
        <v>211</v>
      </c>
      <c r="C452" s="158" t="s">
        <v>392</v>
      </c>
    </row>
    <row r="453" spans="1:3" x14ac:dyDescent="0.2">
      <c r="A453" s="159">
        <v>455</v>
      </c>
      <c r="B453" s="155" t="s">
        <v>211</v>
      </c>
      <c r="C453" s="158" t="s">
        <v>392</v>
      </c>
    </row>
    <row r="454" spans="1:3" x14ac:dyDescent="0.2">
      <c r="A454" s="159">
        <v>456</v>
      </c>
      <c r="B454" s="155" t="s">
        <v>211</v>
      </c>
      <c r="C454" s="158" t="s">
        <v>392</v>
      </c>
    </row>
    <row r="455" spans="1:3" x14ac:dyDescent="0.2">
      <c r="A455" s="159">
        <v>459</v>
      </c>
      <c r="B455" s="155" t="s">
        <v>211</v>
      </c>
      <c r="C455" s="158" t="s">
        <v>392</v>
      </c>
    </row>
    <row r="456" spans="1:3" x14ac:dyDescent="0.2">
      <c r="A456" s="159">
        <v>460</v>
      </c>
      <c r="B456" s="155" t="s">
        <v>300</v>
      </c>
      <c r="C456" s="158" t="s">
        <v>393</v>
      </c>
    </row>
    <row r="457" spans="1:3" x14ac:dyDescent="0.2">
      <c r="A457" s="159">
        <v>461</v>
      </c>
      <c r="B457" s="155" t="s">
        <v>300</v>
      </c>
      <c r="C457" s="158" t="s">
        <v>393</v>
      </c>
    </row>
    <row r="458" spans="1:3" x14ac:dyDescent="0.2">
      <c r="A458" s="159">
        <v>462</v>
      </c>
      <c r="B458" s="155" t="s">
        <v>301</v>
      </c>
      <c r="C458" s="158" t="s">
        <v>393</v>
      </c>
    </row>
    <row r="459" spans="1:3" x14ac:dyDescent="0.2">
      <c r="A459" s="159">
        <v>463</v>
      </c>
      <c r="B459" s="155" t="s">
        <v>302</v>
      </c>
      <c r="C459" s="158" t="s">
        <v>393</v>
      </c>
    </row>
    <row r="460" spans="1:3" x14ac:dyDescent="0.2">
      <c r="A460" s="159">
        <v>464</v>
      </c>
      <c r="B460" s="155" t="s">
        <v>303</v>
      </c>
      <c r="C460" s="158" t="s">
        <v>392</v>
      </c>
    </row>
    <row r="461" spans="1:3" x14ac:dyDescent="0.2">
      <c r="A461" s="159">
        <v>465</v>
      </c>
      <c r="B461" s="155" t="s">
        <v>304</v>
      </c>
      <c r="C461" s="158" t="s">
        <v>392</v>
      </c>
    </row>
    <row r="462" spans="1:3" x14ac:dyDescent="0.2">
      <c r="A462" s="159">
        <v>466</v>
      </c>
      <c r="B462" s="155" t="s">
        <v>305</v>
      </c>
      <c r="C462" s="158" t="s">
        <v>392</v>
      </c>
    </row>
    <row r="463" spans="1:3" x14ac:dyDescent="0.2">
      <c r="A463" s="159">
        <v>467</v>
      </c>
      <c r="B463" s="155" t="s">
        <v>305</v>
      </c>
      <c r="C463" s="158" t="s">
        <v>392</v>
      </c>
    </row>
    <row r="464" spans="1:3" x14ac:dyDescent="0.2">
      <c r="A464" s="159">
        <v>468</v>
      </c>
      <c r="B464" s="155" t="s">
        <v>305</v>
      </c>
      <c r="C464" s="158" t="s">
        <v>392</v>
      </c>
    </row>
    <row r="465" spans="1:3" x14ac:dyDescent="0.2">
      <c r="A465" s="159">
        <v>469</v>
      </c>
      <c r="B465" s="155" t="s">
        <v>305</v>
      </c>
      <c r="C465" s="158" t="s">
        <v>392</v>
      </c>
    </row>
    <row r="466" spans="1:3" x14ac:dyDescent="0.2">
      <c r="A466" s="159">
        <v>470</v>
      </c>
      <c r="B466" s="155" t="s">
        <v>305</v>
      </c>
      <c r="C466" s="158" t="s">
        <v>392</v>
      </c>
    </row>
    <row r="467" spans="1:3" x14ac:dyDescent="0.2">
      <c r="A467" s="159">
        <v>473</v>
      </c>
      <c r="B467" s="155" t="s">
        <v>306</v>
      </c>
      <c r="C467" s="158" t="s">
        <v>392</v>
      </c>
    </row>
    <row r="468" spans="1:3" x14ac:dyDescent="0.2">
      <c r="A468" s="159">
        <v>474</v>
      </c>
      <c r="B468" s="155" t="s">
        <v>307</v>
      </c>
      <c r="C468" s="158" t="s">
        <v>393</v>
      </c>
    </row>
    <row r="469" spans="1:3" x14ac:dyDescent="0.2">
      <c r="A469" s="159">
        <v>475</v>
      </c>
      <c r="B469" s="155" t="s">
        <v>308</v>
      </c>
      <c r="C469" s="158" t="s">
        <v>392</v>
      </c>
    </row>
    <row r="470" spans="1:3" x14ac:dyDescent="0.2">
      <c r="A470" s="159">
        <v>476</v>
      </c>
      <c r="B470" s="155" t="s">
        <v>309</v>
      </c>
      <c r="C470" s="158" t="s">
        <v>393</v>
      </c>
    </row>
    <row r="471" spans="1:3" x14ac:dyDescent="0.2">
      <c r="A471" s="159">
        <v>477</v>
      </c>
      <c r="B471" s="155" t="s">
        <v>309</v>
      </c>
      <c r="C471" s="158" t="s">
        <v>393</v>
      </c>
    </row>
    <row r="472" spans="1:3" x14ac:dyDescent="0.2">
      <c r="A472" s="159">
        <v>478</v>
      </c>
      <c r="B472" s="155" t="s">
        <v>240</v>
      </c>
      <c r="C472" s="158" t="s">
        <v>392</v>
      </c>
    </row>
    <row r="473" spans="1:3" x14ac:dyDescent="0.2">
      <c r="A473" s="159">
        <v>479</v>
      </c>
      <c r="B473" s="155" t="s">
        <v>297</v>
      </c>
      <c r="C473" s="158" t="s">
        <v>392</v>
      </c>
    </row>
    <row r="474" spans="1:3" x14ac:dyDescent="0.2">
      <c r="A474" s="159">
        <v>480</v>
      </c>
      <c r="B474" s="155" t="s">
        <v>297</v>
      </c>
      <c r="C474" s="158" t="s">
        <v>392</v>
      </c>
    </row>
    <row r="475" spans="1:3" x14ac:dyDescent="0.2">
      <c r="A475" s="159">
        <v>481</v>
      </c>
      <c r="B475" s="155" t="s">
        <v>297</v>
      </c>
      <c r="C475" s="158" t="s">
        <v>392</v>
      </c>
    </row>
    <row r="476" spans="1:3" x14ac:dyDescent="0.2">
      <c r="A476" s="159">
        <v>482</v>
      </c>
      <c r="B476" s="155" t="s">
        <v>310</v>
      </c>
      <c r="C476" s="158" t="s">
        <v>389</v>
      </c>
    </row>
    <row r="477" spans="1:3" x14ac:dyDescent="0.2">
      <c r="A477" s="159">
        <v>483</v>
      </c>
      <c r="B477" s="155" t="s">
        <v>311</v>
      </c>
      <c r="C477" s="158" t="s">
        <v>389</v>
      </c>
    </row>
    <row r="478" spans="1:3" x14ac:dyDescent="0.2">
      <c r="A478" s="159">
        <v>484</v>
      </c>
      <c r="B478" s="155" t="s">
        <v>312</v>
      </c>
      <c r="C478" s="158" t="s">
        <v>389</v>
      </c>
    </row>
    <row r="479" spans="1:3" x14ac:dyDescent="0.2">
      <c r="A479" s="159">
        <v>485</v>
      </c>
      <c r="B479" s="155" t="s">
        <v>313</v>
      </c>
      <c r="C479" s="158" t="s">
        <v>389</v>
      </c>
    </row>
    <row r="480" spans="1:3" x14ac:dyDescent="0.2">
      <c r="A480" s="159">
        <v>486</v>
      </c>
      <c r="B480" s="155" t="s">
        <v>314</v>
      </c>
      <c r="C480" s="158" t="s">
        <v>389</v>
      </c>
    </row>
    <row r="481" spans="1:3" x14ac:dyDescent="0.2">
      <c r="A481" s="159">
        <v>487</v>
      </c>
      <c r="B481" s="155" t="s">
        <v>315</v>
      </c>
      <c r="C481" s="158" t="s">
        <v>389</v>
      </c>
    </row>
    <row r="482" spans="1:3" x14ac:dyDescent="0.2">
      <c r="A482" s="159">
        <v>488</v>
      </c>
      <c r="B482" s="155" t="s">
        <v>316</v>
      </c>
      <c r="C482" s="158" t="s">
        <v>389</v>
      </c>
    </row>
    <row r="483" spans="1:3" x14ac:dyDescent="0.2">
      <c r="A483" s="159">
        <v>489</v>
      </c>
      <c r="B483" s="155" t="s">
        <v>317</v>
      </c>
      <c r="C483" s="158" t="s">
        <v>389</v>
      </c>
    </row>
    <row r="484" spans="1:3" x14ac:dyDescent="0.2">
      <c r="A484" s="159">
        <v>490</v>
      </c>
      <c r="B484" s="155" t="s">
        <v>318</v>
      </c>
      <c r="C484" s="158" t="s">
        <v>389</v>
      </c>
    </row>
    <row r="485" spans="1:3" x14ac:dyDescent="0.2">
      <c r="A485" s="159">
        <v>491</v>
      </c>
      <c r="B485" s="155" t="s">
        <v>319</v>
      </c>
      <c r="C485" s="158" t="s">
        <v>389</v>
      </c>
    </row>
    <row r="486" spans="1:3" x14ac:dyDescent="0.2">
      <c r="A486" s="159">
        <v>492</v>
      </c>
      <c r="B486" s="155" t="s">
        <v>320</v>
      </c>
      <c r="C486" s="158" t="s">
        <v>389</v>
      </c>
    </row>
    <row r="487" spans="1:3" x14ac:dyDescent="0.2">
      <c r="A487" s="159">
        <v>493</v>
      </c>
      <c r="B487" s="155" t="s">
        <v>321</v>
      </c>
      <c r="C487" s="158" t="s">
        <v>389</v>
      </c>
    </row>
    <row r="488" spans="1:3" x14ac:dyDescent="0.2">
      <c r="A488" s="159">
        <v>494</v>
      </c>
      <c r="B488" s="155" t="s">
        <v>322</v>
      </c>
      <c r="C488" s="158" t="s">
        <v>389</v>
      </c>
    </row>
    <row r="489" spans="1:3" x14ac:dyDescent="0.2">
      <c r="A489" s="159">
        <v>495</v>
      </c>
      <c r="B489" s="155" t="s">
        <v>323</v>
      </c>
      <c r="C489" s="158" t="s">
        <v>389</v>
      </c>
    </row>
    <row r="490" spans="1:3" x14ac:dyDescent="0.2">
      <c r="A490" s="159">
        <v>496</v>
      </c>
      <c r="B490" s="155" t="s">
        <v>324</v>
      </c>
      <c r="C490" s="158" t="s">
        <v>389</v>
      </c>
    </row>
    <row r="491" spans="1:3" x14ac:dyDescent="0.2">
      <c r="A491" s="159">
        <v>497</v>
      </c>
      <c r="B491" s="155" t="s">
        <v>325</v>
      </c>
      <c r="C491" s="158" t="s">
        <v>389</v>
      </c>
    </row>
    <row r="492" spans="1:3" x14ac:dyDescent="0.2">
      <c r="A492" s="159">
        <v>498</v>
      </c>
      <c r="B492" s="155" t="s">
        <v>326</v>
      </c>
      <c r="C492" s="158" t="s">
        <v>389</v>
      </c>
    </row>
    <row r="493" spans="1:3" x14ac:dyDescent="0.2">
      <c r="A493" s="159">
        <v>701</v>
      </c>
      <c r="B493" s="155" t="s">
        <v>327</v>
      </c>
      <c r="C493" s="158" t="s">
        <v>393</v>
      </c>
    </row>
    <row r="494" spans="1:3" x14ac:dyDescent="0.2">
      <c r="A494" s="159">
        <v>702</v>
      </c>
      <c r="B494" s="155" t="s">
        <v>327</v>
      </c>
      <c r="C494" s="158" t="s">
        <v>393</v>
      </c>
    </row>
    <row r="495" spans="1:3" x14ac:dyDescent="0.2">
      <c r="A495" s="159">
        <v>703</v>
      </c>
      <c r="B495" s="155" t="s">
        <v>263</v>
      </c>
      <c r="C495" s="158" t="s">
        <v>393</v>
      </c>
    </row>
    <row r="496" spans="1:3" x14ac:dyDescent="0.2">
      <c r="A496" s="159">
        <v>704</v>
      </c>
      <c r="B496" s="155" t="s">
        <v>263</v>
      </c>
      <c r="C496" s="158" t="s">
        <v>393</v>
      </c>
    </row>
    <row r="497" spans="1:3" x14ac:dyDescent="0.2">
      <c r="A497" s="159">
        <v>705</v>
      </c>
      <c r="B497" s="155" t="s">
        <v>263</v>
      </c>
      <c r="C497" s="158" t="s">
        <v>393</v>
      </c>
    </row>
    <row r="498" spans="1:3" x14ac:dyDescent="0.2">
      <c r="A498" s="159">
        <v>706</v>
      </c>
      <c r="B498" s="155" t="s">
        <v>263</v>
      </c>
      <c r="C498" s="158" t="s">
        <v>393</v>
      </c>
    </row>
    <row r="499" spans="1:3" x14ac:dyDescent="0.2">
      <c r="A499" s="159">
        <v>707</v>
      </c>
      <c r="B499" s="155" t="s">
        <v>263</v>
      </c>
      <c r="C499" s="158" t="s">
        <v>393</v>
      </c>
    </row>
    <row r="500" spans="1:3" x14ac:dyDescent="0.2">
      <c r="A500" s="159">
        <v>708</v>
      </c>
      <c r="B500" s="155" t="s">
        <v>263</v>
      </c>
      <c r="C500" s="158" t="s">
        <v>393</v>
      </c>
    </row>
    <row r="501" spans="1:3" x14ac:dyDescent="0.2">
      <c r="A501" s="159">
        <v>709</v>
      </c>
      <c r="B501" s="155" t="s">
        <v>263</v>
      </c>
      <c r="C501" s="158" t="s">
        <v>393</v>
      </c>
    </row>
    <row r="502" spans="1:3" x14ac:dyDescent="0.2">
      <c r="A502" s="159">
        <v>710</v>
      </c>
      <c r="B502" s="155" t="s">
        <v>263</v>
      </c>
      <c r="C502" s="158" t="s">
        <v>393</v>
      </c>
    </row>
    <row r="503" spans="1:3" x14ac:dyDescent="0.2">
      <c r="A503" s="159">
        <v>711</v>
      </c>
      <c r="B503" s="155" t="s">
        <v>263</v>
      </c>
      <c r="C503" s="158" t="s">
        <v>393</v>
      </c>
    </row>
    <row r="504" spans="1:3" x14ac:dyDescent="0.2">
      <c r="A504" s="159">
        <v>712</v>
      </c>
      <c r="B504" s="155" t="s">
        <v>328</v>
      </c>
      <c r="C504" s="158" t="s">
        <v>393</v>
      </c>
    </row>
    <row r="505" spans="1:3" x14ac:dyDescent="0.2">
      <c r="A505" s="159">
        <v>713</v>
      </c>
      <c r="B505" s="155" t="s">
        <v>328</v>
      </c>
      <c r="C505" s="158" t="s">
        <v>393</v>
      </c>
    </row>
    <row r="506" spans="1:3" x14ac:dyDescent="0.2">
      <c r="A506" s="159">
        <v>714</v>
      </c>
      <c r="B506" s="155" t="s">
        <v>328</v>
      </c>
      <c r="C506" s="158" t="s">
        <v>393</v>
      </c>
    </row>
    <row r="507" spans="1:3" x14ac:dyDescent="0.2">
      <c r="A507" s="159">
        <v>715</v>
      </c>
      <c r="B507" s="155" t="s">
        <v>328</v>
      </c>
      <c r="C507" s="158" t="s">
        <v>393</v>
      </c>
    </row>
    <row r="508" spans="1:3" x14ac:dyDescent="0.2">
      <c r="A508" s="159">
        <v>716</v>
      </c>
      <c r="B508" s="155" t="s">
        <v>329</v>
      </c>
      <c r="C508" s="158" t="s">
        <v>393</v>
      </c>
    </row>
    <row r="509" spans="1:3" x14ac:dyDescent="0.2">
      <c r="A509" s="159">
        <v>717</v>
      </c>
      <c r="B509" s="155" t="s">
        <v>329</v>
      </c>
      <c r="C509" s="158" t="s">
        <v>393</v>
      </c>
    </row>
    <row r="510" spans="1:3" x14ac:dyDescent="0.2">
      <c r="A510" s="159">
        <v>718</v>
      </c>
      <c r="B510" s="155" t="s">
        <v>330</v>
      </c>
      <c r="C510" s="158" t="s">
        <v>393</v>
      </c>
    </row>
    <row r="511" spans="1:3" x14ac:dyDescent="0.2">
      <c r="A511" s="159">
        <v>719</v>
      </c>
      <c r="B511" s="155" t="s">
        <v>330</v>
      </c>
      <c r="C511" s="158" t="s">
        <v>393</v>
      </c>
    </row>
    <row r="512" spans="1:3" x14ac:dyDescent="0.2">
      <c r="A512" s="159">
        <v>720</v>
      </c>
      <c r="B512" s="155" t="s">
        <v>198</v>
      </c>
      <c r="C512" s="158" t="s">
        <v>392</v>
      </c>
    </row>
    <row r="513" spans="1:3" x14ac:dyDescent="0.2">
      <c r="A513" s="159">
        <v>721</v>
      </c>
      <c r="B513" s="155" t="s">
        <v>331</v>
      </c>
      <c r="C513" s="158" t="s">
        <v>392</v>
      </c>
    </row>
    <row r="514" spans="1:3" x14ac:dyDescent="0.2">
      <c r="A514" s="159">
        <v>722</v>
      </c>
      <c r="B514" s="155" t="s">
        <v>331</v>
      </c>
      <c r="C514" s="158" t="s">
        <v>392</v>
      </c>
    </row>
    <row r="515" spans="1:3" x14ac:dyDescent="0.2">
      <c r="A515" s="159">
        <v>723</v>
      </c>
      <c r="B515" s="155" t="s">
        <v>331</v>
      </c>
      <c r="C515" s="158" t="s">
        <v>392</v>
      </c>
    </row>
    <row r="516" spans="1:3" x14ac:dyDescent="0.2">
      <c r="A516" s="159">
        <v>724</v>
      </c>
      <c r="B516" s="155" t="s">
        <v>331</v>
      </c>
      <c r="C516" s="158" t="s">
        <v>392</v>
      </c>
    </row>
    <row r="517" spans="1:3" x14ac:dyDescent="0.2">
      <c r="A517" s="159">
        <v>725</v>
      </c>
      <c r="B517" s="155" t="s">
        <v>331</v>
      </c>
      <c r="C517" s="158" t="s">
        <v>392</v>
      </c>
    </row>
    <row r="518" spans="1:3" x14ac:dyDescent="0.2">
      <c r="A518" s="159">
        <v>726</v>
      </c>
      <c r="B518" s="155" t="s">
        <v>331</v>
      </c>
      <c r="C518" s="158" t="s">
        <v>392</v>
      </c>
    </row>
    <row r="519" spans="1:3" x14ac:dyDescent="0.2">
      <c r="A519" s="159">
        <v>727</v>
      </c>
      <c r="B519" s="155" t="s">
        <v>331</v>
      </c>
      <c r="C519" s="158" t="s">
        <v>392</v>
      </c>
    </row>
    <row r="520" spans="1:3" x14ac:dyDescent="0.2">
      <c r="A520" s="159">
        <v>728</v>
      </c>
      <c r="B520" s="155" t="s">
        <v>332</v>
      </c>
      <c r="C520" s="158" t="s">
        <v>392</v>
      </c>
    </row>
    <row r="521" spans="1:3" x14ac:dyDescent="0.2">
      <c r="A521" s="159">
        <v>729</v>
      </c>
      <c r="B521" s="155" t="s">
        <v>331</v>
      </c>
      <c r="C521" s="158" t="s">
        <v>392</v>
      </c>
    </row>
    <row r="522" spans="1:3" x14ac:dyDescent="0.2">
      <c r="A522" s="159">
        <v>730</v>
      </c>
      <c r="B522" s="155" t="s">
        <v>332</v>
      </c>
      <c r="C522" s="158" t="s">
        <v>392</v>
      </c>
    </row>
    <row r="523" spans="1:3" x14ac:dyDescent="0.2">
      <c r="A523" s="159">
        <v>731</v>
      </c>
      <c r="B523" s="155" t="s">
        <v>331</v>
      </c>
      <c r="C523" s="158" t="s">
        <v>392</v>
      </c>
    </row>
    <row r="524" spans="1:3" x14ac:dyDescent="0.2">
      <c r="A524" s="159">
        <v>732</v>
      </c>
      <c r="B524" s="155" t="s">
        <v>332</v>
      </c>
      <c r="C524" s="158" t="s">
        <v>392</v>
      </c>
    </row>
    <row r="525" spans="1:3" x14ac:dyDescent="0.2">
      <c r="A525" s="159">
        <v>733</v>
      </c>
      <c r="B525" s="155" t="s">
        <v>331</v>
      </c>
      <c r="C525" s="158" t="s">
        <v>392</v>
      </c>
    </row>
    <row r="526" spans="1:3" x14ac:dyDescent="0.2">
      <c r="A526" s="159">
        <v>734</v>
      </c>
      <c r="B526" s="155" t="s">
        <v>332</v>
      </c>
      <c r="C526" s="158" t="s">
        <v>392</v>
      </c>
    </row>
    <row r="527" spans="1:3" x14ac:dyDescent="0.2">
      <c r="A527" s="159">
        <v>735</v>
      </c>
      <c r="B527" s="155" t="s">
        <v>331</v>
      </c>
      <c r="C527" s="158" t="s">
        <v>392</v>
      </c>
    </row>
    <row r="528" spans="1:3" x14ac:dyDescent="0.2">
      <c r="A528" s="159">
        <v>736</v>
      </c>
      <c r="B528" s="155" t="s">
        <v>332</v>
      </c>
      <c r="C528" s="158" t="s">
        <v>392</v>
      </c>
    </row>
    <row r="529" spans="1:3" x14ac:dyDescent="0.2">
      <c r="A529" s="159">
        <v>737</v>
      </c>
      <c r="B529" s="155" t="s">
        <v>331</v>
      </c>
      <c r="C529" s="158" t="s">
        <v>392</v>
      </c>
    </row>
    <row r="530" spans="1:3" x14ac:dyDescent="0.2">
      <c r="A530" s="159">
        <v>738</v>
      </c>
      <c r="B530" s="155" t="s">
        <v>332</v>
      </c>
      <c r="C530" s="158" t="s">
        <v>392</v>
      </c>
    </row>
    <row r="531" spans="1:3" x14ac:dyDescent="0.2">
      <c r="A531" s="159">
        <v>739</v>
      </c>
      <c r="B531" s="155" t="s">
        <v>331</v>
      </c>
      <c r="C531" s="158" t="s">
        <v>392</v>
      </c>
    </row>
    <row r="532" spans="1:3" x14ac:dyDescent="0.2">
      <c r="A532" s="159">
        <v>740</v>
      </c>
      <c r="B532" s="155" t="s">
        <v>332</v>
      </c>
      <c r="C532" s="158" t="s">
        <v>392</v>
      </c>
    </row>
    <row r="533" spans="1:3" x14ac:dyDescent="0.2">
      <c r="A533" s="159">
        <v>741</v>
      </c>
      <c r="B533" s="155" t="s">
        <v>331</v>
      </c>
      <c r="C533" s="158" t="s">
        <v>392</v>
      </c>
    </row>
    <row r="534" spans="1:3" x14ac:dyDescent="0.2">
      <c r="A534" s="159">
        <v>742</v>
      </c>
      <c r="B534" s="155" t="s">
        <v>332</v>
      </c>
      <c r="C534" s="158" t="s">
        <v>392</v>
      </c>
    </row>
    <row r="535" spans="1:3" x14ac:dyDescent="0.2">
      <c r="A535" s="159">
        <v>743</v>
      </c>
      <c r="B535" s="155" t="s">
        <v>331</v>
      </c>
      <c r="C535" s="158" t="s">
        <v>392</v>
      </c>
    </row>
    <row r="536" spans="1:3" x14ac:dyDescent="0.2">
      <c r="A536" s="159">
        <v>744</v>
      </c>
      <c r="B536" s="155" t="s">
        <v>332</v>
      </c>
      <c r="C536" s="158" t="s">
        <v>392</v>
      </c>
    </row>
    <row r="537" spans="1:3" x14ac:dyDescent="0.2">
      <c r="A537" s="159">
        <v>745</v>
      </c>
      <c r="B537" s="155" t="s">
        <v>331</v>
      </c>
      <c r="C537" s="158" t="s">
        <v>392</v>
      </c>
    </row>
    <row r="538" spans="1:3" x14ac:dyDescent="0.2">
      <c r="A538" s="159">
        <v>746</v>
      </c>
      <c r="B538" s="155" t="s">
        <v>332</v>
      </c>
      <c r="C538" s="158" t="s">
        <v>392</v>
      </c>
    </row>
    <row r="539" spans="1:3" x14ac:dyDescent="0.2">
      <c r="A539" s="159">
        <v>747</v>
      </c>
      <c r="B539" s="155" t="s">
        <v>331</v>
      </c>
      <c r="C539" s="158" t="s">
        <v>392</v>
      </c>
    </row>
    <row r="540" spans="1:3" x14ac:dyDescent="0.2">
      <c r="A540" s="159">
        <v>748</v>
      </c>
      <c r="B540" s="155" t="s">
        <v>331</v>
      </c>
      <c r="C540" s="158" t="s">
        <v>392</v>
      </c>
    </row>
    <row r="541" spans="1:3" x14ac:dyDescent="0.2">
      <c r="A541" s="159">
        <v>749</v>
      </c>
      <c r="B541" s="155" t="s">
        <v>332</v>
      </c>
      <c r="C541" s="158" t="s">
        <v>392</v>
      </c>
    </row>
    <row r="542" spans="1:3" x14ac:dyDescent="0.2">
      <c r="A542" s="159">
        <v>752</v>
      </c>
      <c r="B542" s="155" t="s">
        <v>331</v>
      </c>
      <c r="C542" s="158" t="s">
        <v>392</v>
      </c>
    </row>
    <row r="543" spans="1:3" x14ac:dyDescent="0.2">
      <c r="A543" s="159">
        <v>753</v>
      </c>
      <c r="B543" s="155" t="s">
        <v>333</v>
      </c>
      <c r="C543" s="158" t="s">
        <v>392</v>
      </c>
    </row>
    <row r="544" spans="1:3" x14ac:dyDescent="0.2">
      <c r="A544" s="159">
        <v>754</v>
      </c>
      <c r="B544" s="155" t="s">
        <v>331</v>
      </c>
      <c r="C544" s="158" t="s">
        <v>392</v>
      </c>
    </row>
    <row r="545" spans="1:3" x14ac:dyDescent="0.2">
      <c r="A545" s="159">
        <v>755</v>
      </c>
      <c r="B545" s="155" t="s">
        <v>333</v>
      </c>
      <c r="C545" s="158" t="s">
        <v>392</v>
      </c>
    </row>
    <row r="546" spans="1:3" x14ac:dyDescent="0.2">
      <c r="A546" s="159">
        <v>756</v>
      </c>
      <c r="B546" s="155" t="s">
        <v>331</v>
      </c>
      <c r="C546" s="158" t="s">
        <v>392</v>
      </c>
    </row>
    <row r="547" spans="1:3" x14ac:dyDescent="0.2">
      <c r="A547" s="159">
        <v>757</v>
      </c>
      <c r="B547" s="155" t="s">
        <v>333</v>
      </c>
      <c r="C547" s="158" t="s">
        <v>392</v>
      </c>
    </row>
    <row r="548" spans="1:3" x14ac:dyDescent="0.2">
      <c r="A548" s="159">
        <v>758</v>
      </c>
      <c r="B548" s="155" t="s">
        <v>331</v>
      </c>
      <c r="C548" s="158" t="s">
        <v>392</v>
      </c>
    </row>
    <row r="549" spans="1:3" x14ac:dyDescent="0.2">
      <c r="A549" s="159">
        <v>759</v>
      </c>
      <c r="B549" s="155" t="s">
        <v>333</v>
      </c>
      <c r="C549" s="158" t="s">
        <v>392</v>
      </c>
    </row>
    <row r="550" spans="1:3" x14ac:dyDescent="0.2">
      <c r="A550" s="159">
        <v>760</v>
      </c>
      <c r="B550" s="155" t="s">
        <v>331</v>
      </c>
      <c r="C550" s="158" t="s">
        <v>392</v>
      </c>
    </row>
    <row r="551" spans="1:3" x14ac:dyDescent="0.2">
      <c r="A551" s="159">
        <v>761</v>
      </c>
      <c r="B551" s="155" t="s">
        <v>333</v>
      </c>
      <c r="C551" s="158" t="s">
        <v>392</v>
      </c>
    </row>
    <row r="552" spans="1:3" x14ac:dyDescent="0.2">
      <c r="A552" s="159">
        <v>762</v>
      </c>
      <c r="B552" s="155" t="s">
        <v>331</v>
      </c>
      <c r="C552" s="158" t="s">
        <v>392</v>
      </c>
    </row>
    <row r="553" spans="1:3" x14ac:dyDescent="0.2">
      <c r="A553" s="159">
        <v>763</v>
      </c>
      <c r="B553" s="155" t="s">
        <v>333</v>
      </c>
      <c r="C553" s="158" t="s">
        <v>392</v>
      </c>
    </row>
    <row r="554" spans="1:3" x14ac:dyDescent="0.2">
      <c r="A554" s="159">
        <v>764</v>
      </c>
      <c r="B554" s="155" t="s">
        <v>331</v>
      </c>
      <c r="C554" s="158" t="s">
        <v>392</v>
      </c>
    </row>
    <row r="555" spans="1:3" x14ac:dyDescent="0.2">
      <c r="A555" s="159">
        <v>765</v>
      </c>
      <c r="B555" s="155" t="s">
        <v>333</v>
      </c>
      <c r="C555" s="158" t="s">
        <v>392</v>
      </c>
    </row>
    <row r="556" spans="1:3" x14ac:dyDescent="0.2">
      <c r="A556" s="159">
        <v>766</v>
      </c>
      <c r="B556" s="155" t="s">
        <v>331</v>
      </c>
      <c r="C556" s="158" t="s">
        <v>392</v>
      </c>
    </row>
    <row r="557" spans="1:3" x14ac:dyDescent="0.2">
      <c r="A557" s="159">
        <v>767</v>
      </c>
      <c r="B557" s="155" t="s">
        <v>333</v>
      </c>
      <c r="C557" s="158" t="s">
        <v>392</v>
      </c>
    </row>
    <row r="558" spans="1:3" x14ac:dyDescent="0.2">
      <c r="A558" s="159">
        <v>768</v>
      </c>
      <c r="B558" s="155" t="s">
        <v>331</v>
      </c>
      <c r="C558" s="158" t="s">
        <v>392</v>
      </c>
    </row>
    <row r="559" spans="1:3" x14ac:dyDescent="0.2">
      <c r="A559" s="159">
        <v>769</v>
      </c>
      <c r="B559" s="155" t="s">
        <v>333</v>
      </c>
      <c r="C559" s="158" t="s">
        <v>392</v>
      </c>
    </row>
    <row r="560" spans="1:3" x14ac:dyDescent="0.2">
      <c r="A560" s="159">
        <v>770</v>
      </c>
      <c r="B560" s="155" t="s">
        <v>334</v>
      </c>
      <c r="C560" s="158" t="s">
        <v>392</v>
      </c>
    </row>
    <row r="561" spans="1:3" x14ac:dyDescent="0.2">
      <c r="A561" s="159">
        <v>775</v>
      </c>
      <c r="B561" s="155" t="s">
        <v>335</v>
      </c>
      <c r="C561" s="158" t="s">
        <v>392</v>
      </c>
    </row>
    <row r="562" spans="1:3" x14ac:dyDescent="0.2">
      <c r="A562" s="159">
        <v>776</v>
      </c>
      <c r="B562" s="155" t="s">
        <v>335</v>
      </c>
      <c r="C562" s="158" t="s">
        <v>392</v>
      </c>
    </row>
    <row r="563" spans="1:3" x14ac:dyDescent="0.2">
      <c r="A563" s="159">
        <v>781</v>
      </c>
      <c r="B563" s="155" t="s">
        <v>331</v>
      </c>
      <c r="C563" s="158" t="s">
        <v>393</v>
      </c>
    </row>
    <row r="564" spans="1:3" x14ac:dyDescent="0.2">
      <c r="A564" s="159">
        <v>782</v>
      </c>
      <c r="B564" s="155" t="s">
        <v>331</v>
      </c>
      <c r="C564" s="158" t="s">
        <v>392</v>
      </c>
    </row>
    <row r="565" spans="1:3" x14ac:dyDescent="0.2">
      <c r="A565" s="159">
        <v>783</v>
      </c>
      <c r="B565" s="155" t="s">
        <v>331</v>
      </c>
      <c r="C565" s="158" t="s">
        <v>392</v>
      </c>
    </row>
    <row r="566" spans="1:3" x14ac:dyDescent="0.2">
      <c r="A566" s="159">
        <v>784</v>
      </c>
      <c r="B566" s="155" t="s">
        <v>331</v>
      </c>
      <c r="C566" s="158" t="s">
        <v>392</v>
      </c>
    </row>
    <row r="567" spans="1:3" x14ac:dyDescent="0.2">
      <c r="A567" s="159">
        <v>785</v>
      </c>
      <c r="B567" s="155" t="s">
        <v>331</v>
      </c>
      <c r="C567" s="158" t="s">
        <v>392</v>
      </c>
    </row>
    <row r="568" spans="1:3" x14ac:dyDescent="0.2">
      <c r="A568" s="159">
        <v>786</v>
      </c>
      <c r="B568" s="155" t="s">
        <v>331</v>
      </c>
      <c r="C568" s="158" t="s">
        <v>392</v>
      </c>
    </row>
    <row r="569" spans="1:3" x14ac:dyDescent="0.2">
      <c r="A569" s="159">
        <v>787</v>
      </c>
      <c r="B569" s="155" t="s">
        <v>336</v>
      </c>
      <c r="C569" s="158" t="s">
        <v>392</v>
      </c>
    </row>
    <row r="570" spans="1:3" x14ac:dyDescent="0.2">
      <c r="A570" s="159">
        <v>788</v>
      </c>
      <c r="B570" s="155" t="s">
        <v>337</v>
      </c>
      <c r="C570" s="158" t="s">
        <v>392</v>
      </c>
    </row>
    <row r="571" spans="1:3" x14ac:dyDescent="0.2">
      <c r="A571" s="159">
        <v>789</v>
      </c>
      <c r="B571" s="155" t="s">
        <v>338</v>
      </c>
      <c r="C571" s="158" t="s">
        <v>392</v>
      </c>
    </row>
    <row r="572" spans="1:3" x14ac:dyDescent="0.2">
      <c r="A572" s="159">
        <v>790</v>
      </c>
      <c r="B572" s="155" t="s">
        <v>339</v>
      </c>
      <c r="C572" s="158" t="s">
        <v>392</v>
      </c>
    </row>
    <row r="573" spans="1:3" x14ac:dyDescent="0.2">
      <c r="A573" s="159">
        <v>791</v>
      </c>
      <c r="B573" s="155" t="s">
        <v>340</v>
      </c>
      <c r="C573" s="158" t="s">
        <v>392</v>
      </c>
    </row>
    <row r="574" spans="1:3" x14ac:dyDescent="0.2">
      <c r="A574" s="159">
        <v>792</v>
      </c>
      <c r="B574" s="155" t="s">
        <v>341</v>
      </c>
      <c r="C574" s="158" t="s">
        <v>392</v>
      </c>
    </row>
    <row r="575" spans="1:3" x14ac:dyDescent="0.2">
      <c r="A575" s="159">
        <v>793</v>
      </c>
      <c r="B575" s="155" t="s">
        <v>331</v>
      </c>
      <c r="C575" s="158" t="s">
        <v>392</v>
      </c>
    </row>
    <row r="576" spans="1:3" x14ac:dyDescent="0.2">
      <c r="A576" s="159">
        <v>794</v>
      </c>
      <c r="B576" s="155" t="s">
        <v>332</v>
      </c>
      <c r="C576" s="158" t="s">
        <v>392</v>
      </c>
    </row>
    <row r="577" spans="1:3" x14ac:dyDescent="0.2">
      <c r="A577" s="159">
        <v>801</v>
      </c>
      <c r="B577" s="155" t="s">
        <v>260</v>
      </c>
      <c r="C577" s="158" t="s">
        <v>392</v>
      </c>
    </row>
    <row r="578" spans="1:3" x14ac:dyDescent="0.2">
      <c r="A578" s="159">
        <v>802</v>
      </c>
      <c r="B578" s="155" t="s">
        <v>342</v>
      </c>
      <c r="C578" s="158" t="s">
        <v>392</v>
      </c>
    </row>
    <row r="579" spans="1:3" x14ac:dyDescent="0.2">
      <c r="A579" s="159">
        <v>803</v>
      </c>
      <c r="B579" s="155" t="s">
        <v>343</v>
      </c>
      <c r="C579" s="158" t="s">
        <v>393</v>
      </c>
    </row>
    <row r="580" spans="1:3" x14ac:dyDescent="0.2">
      <c r="A580" s="159">
        <v>804</v>
      </c>
      <c r="B580" s="155" t="s">
        <v>342</v>
      </c>
      <c r="C580" s="158" t="s">
        <v>392</v>
      </c>
    </row>
    <row r="581" spans="1:3" x14ac:dyDescent="0.2">
      <c r="A581" s="159">
        <v>805</v>
      </c>
      <c r="B581" s="155" t="s">
        <v>343</v>
      </c>
      <c r="C581" s="158" t="s">
        <v>393</v>
      </c>
    </row>
    <row r="582" spans="1:3" x14ac:dyDescent="0.2">
      <c r="A582" s="159">
        <v>806</v>
      </c>
      <c r="B582" s="155" t="s">
        <v>342</v>
      </c>
      <c r="C582" s="158" t="s">
        <v>392</v>
      </c>
    </row>
    <row r="583" spans="1:3" x14ac:dyDescent="0.2">
      <c r="A583" s="159">
        <v>807</v>
      </c>
      <c r="B583" s="155" t="s">
        <v>343</v>
      </c>
      <c r="C583" s="158" t="s">
        <v>393</v>
      </c>
    </row>
    <row r="584" spans="1:3" x14ac:dyDescent="0.2">
      <c r="A584" s="159">
        <v>808</v>
      </c>
      <c r="B584" s="155" t="s">
        <v>342</v>
      </c>
      <c r="C584" s="158" t="s">
        <v>392</v>
      </c>
    </row>
    <row r="585" spans="1:3" x14ac:dyDescent="0.2">
      <c r="A585" s="159">
        <v>809</v>
      </c>
      <c r="B585" s="155" t="s">
        <v>343</v>
      </c>
      <c r="C585" s="158" t="s">
        <v>393</v>
      </c>
    </row>
    <row r="586" spans="1:3" x14ac:dyDescent="0.2">
      <c r="A586" s="159">
        <v>810</v>
      </c>
      <c r="B586" s="155" t="s">
        <v>342</v>
      </c>
      <c r="C586" s="158" t="s">
        <v>392</v>
      </c>
    </row>
    <row r="587" spans="1:3" x14ac:dyDescent="0.2">
      <c r="A587" s="159">
        <v>811</v>
      </c>
      <c r="B587" s="155" t="s">
        <v>343</v>
      </c>
      <c r="C587" s="158" t="s">
        <v>393</v>
      </c>
    </row>
    <row r="588" spans="1:3" x14ac:dyDescent="0.2">
      <c r="A588" s="159">
        <v>812</v>
      </c>
      <c r="B588" s="155" t="s">
        <v>342</v>
      </c>
      <c r="C588" s="158" t="s">
        <v>392</v>
      </c>
    </row>
    <row r="589" spans="1:3" x14ac:dyDescent="0.2">
      <c r="A589" s="159">
        <v>813</v>
      </c>
      <c r="B589" s="155" t="s">
        <v>343</v>
      </c>
      <c r="C589" s="158" t="s">
        <v>393</v>
      </c>
    </row>
    <row r="590" spans="1:3" x14ac:dyDescent="0.2">
      <c r="A590" s="159">
        <v>814</v>
      </c>
      <c r="B590" s="155" t="s">
        <v>342</v>
      </c>
      <c r="C590" s="158" t="s">
        <v>392</v>
      </c>
    </row>
    <row r="591" spans="1:3" x14ac:dyDescent="0.2">
      <c r="A591" s="159">
        <v>815</v>
      </c>
      <c r="B591" s="155" t="s">
        <v>343</v>
      </c>
      <c r="C591" s="158" t="s">
        <v>393</v>
      </c>
    </row>
    <row r="592" spans="1:3" x14ac:dyDescent="0.2">
      <c r="A592" s="159">
        <v>816</v>
      </c>
      <c r="B592" s="155" t="s">
        <v>342</v>
      </c>
      <c r="C592" s="158" t="s">
        <v>392</v>
      </c>
    </row>
    <row r="593" spans="1:3" x14ac:dyDescent="0.2">
      <c r="A593" s="159">
        <v>817</v>
      </c>
      <c r="B593" s="155" t="s">
        <v>343</v>
      </c>
      <c r="C593" s="158" t="s">
        <v>393</v>
      </c>
    </row>
    <row r="594" spans="1:3" x14ac:dyDescent="0.2">
      <c r="A594" s="159">
        <v>818</v>
      </c>
      <c r="B594" s="155" t="s">
        <v>342</v>
      </c>
      <c r="C594" s="158" t="s">
        <v>392</v>
      </c>
    </row>
    <row r="595" spans="1:3" x14ac:dyDescent="0.2">
      <c r="A595" s="159">
        <v>819</v>
      </c>
      <c r="B595" s="155" t="s">
        <v>343</v>
      </c>
      <c r="C595" s="158" t="s">
        <v>393</v>
      </c>
    </row>
    <row r="596" spans="1:3" x14ac:dyDescent="0.2">
      <c r="A596" s="159">
        <v>820</v>
      </c>
      <c r="B596" s="155" t="s">
        <v>342</v>
      </c>
      <c r="C596" s="158" t="s">
        <v>392</v>
      </c>
    </row>
    <row r="597" spans="1:3" x14ac:dyDescent="0.2">
      <c r="A597" s="159">
        <v>821</v>
      </c>
      <c r="B597" s="155" t="s">
        <v>343</v>
      </c>
      <c r="C597" s="158" t="s">
        <v>393</v>
      </c>
    </row>
    <row r="598" spans="1:3" x14ac:dyDescent="0.2">
      <c r="A598" s="159">
        <v>822</v>
      </c>
      <c r="B598" s="155" t="s">
        <v>342</v>
      </c>
      <c r="C598" s="158" t="s">
        <v>392</v>
      </c>
    </row>
    <row r="599" spans="1:3" x14ac:dyDescent="0.2">
      <c r="A599" s="159">
        <v>823</v>
      </c>
      <c r="B599" s="155" t="s">
        <v>343</v>
      </c>
      <c r="C599" s="158" t="s">
        <v>393</v>
      </c>
    </row>
    <row r="600" spans="1:3" x14ac:dyDescent="0.2">
      <c r="A600" s="159">
        <v>824</v>
      </c>
      <c r="B600" s="155" t="s">
        <v>342</v>
      </c>
      <c r="C600" s="158" t="s">
        <v>392</v>
      </c>
    </row>
    <row r="601" spans="1:3" x14ac:dyDescent="0.2">
      <c r="A601" s="159">
        <v>825</v>
      </c>
      <c r="B601" s="155" t="s">
        <v>343</v>
      </c>
      <c r="C601" s="158" t="s">
        <v>393</v>
      </c>
    </row>
    <row r="602" spans="1:3" x14ac:dyDescent="0.2">
      <c r="A602" s="159">
        <v>826</v>
      </c>
      <c r="B602" s="155" t="s">
        <v>342</v>
      </c>
      <c r="C602" s="158" t="s">
        <v>392</v>
      </c>
    </row>
    <row r="603" spans="1:3" x14ac:dyDescent="0.2">
      <c r="A603" s="159">
        <v>827</v>
      </c>
      <c r="B603" s="155" t="s">
        <v>343</v>
      </c>
      <c r="C603" s="158" t="s">
        <v>393</v>
      </c>
    </row>
    <row r="604" spans="1:3" x14ac:dyDescent="0.2">
      <c r="A604" s="159">
        <v>828</v>
      </c>
      <c r="B604" s="155" t="s">
        <v>342</v>
      </c>
      <c r="C604" s="158" t="s">
        <v>392</v>
      </c>
    </row>
    <row r="605" spans="1:3" x14ac:dyDescent="0.2">
      <c r="A605" s="159">
        <v>829</v>
      </c>
      <c r="B605" s="155" t="s">
        <v>343</v>
      </c>
      <c r="C605" s="158" t="s">
        <v>393</v>
      </c>
    </row>
    <row r="606" spans="1:3" x14ac:dyDescent="0.2">
      <c r="A606" s="159">
        <v>830</v>
      </c>
      <c r="B606" s="155" t="s">
        <v>342</v>
      </c>
      <c r="C606" s="158" t="s">
        <v>392</v>
      </c>
    </row>
    <row r="607" spans="1:3" x14ac:dyDescent="0.2">
      <c r="A607" s="159">
        <v>831</v>
      </c>
      <c r="B607" s="155" t="s">
        <v>343</v>
      </c>
      <c r="C607" s="158" t="s">
        <v>393</v>
      </c>
    </row>
    <row r="608" spans="1:3" x14ac:dyDescent="0.2">
      <c r="A608" s="159">
        <v>832</v>
      </c>
      <c r="B608" s="155" t="s">
        <v>342</v>
      </c>
      <c r="C608" s="158" t="s">
        <v>392</v>
      </c>
    </row>
    <row r="609" spans="1:3" x14ac:dyDescent="0.2">
      <c r="A609" s="159">
        <v>833</v>
      </c>
      <c r="B609" s="155" t="s">
        <v>343</v>
      </c>
      <c r="C609" s="158" t="s">
        <v>393</v>
      </c>
    </row>
    <row r="610" spans="1:3" x14ac:dyDescent="0.2">
      <c r="A610" s="159">
        <v>834</v>
      </c>
      <c r="B610" s="155" t="s">
        <v>342</v>
      </c>
      <c r="C610" s="158" t="s">
        <v>392</v>
      </c>
    </row>
    <row r="611" spans="1:3" x14ac:dyDescent="0.2">
      <c r="A611" s="159">
        <v>835</v>
      </c>
      <c r="B611" s="155" t="s">
        <v>343</v>
      </c>
      <c r="C611" s="158" t="s">
        <v>393</v>
      </c>
    </row>
    <row r="612" spans="1:3" x14ac:dyDescent="0.2">
      <c r="A612" s="159">
        <v>836</v>
      </c>
      <c r="B612" s="155" t="s">
        <v>342</v>
      </c>
      <c r="C612" s="158" t="s">
        <v>392</v>
      </c>
    </row>
    <row r="613" spans="1:3" x14ac:dyDescent="0.2">
      <c r="A613" s="159">
        <v>837</v>
      </c>
      <c r="B613" s="155" t="s">
        <v>343</v>
      </c>
      <c r="C613" s="158" t="s">
        <v>393</v>
      </c>
    </row>
    <row r="614" spans="1:3" x14ac:dyDescent="0.2">
      <c r="A614" s="159">
        <v>838</v>
      </c>
      <c r="B614" s="155" t="s">
        <v>342</v>
      </c>
      <c r="C614" s="158" t="s">
        <v>392</v>
      </c>
    </row>
    <row r="615" spans="1:3" x14ac:dyDescent="0.2">
      <c r="A615" s="159">
        <v>839</v>
      </c>
      <c r="B615" s="155" t="s">
        <v>343</v>
      </c>
      <c r="C615" s="158" t="s">
        <v>393</v>
      </c>
    </row>
    <row r="616" spans="1:3" x14ac:dyDescent="0.2">
      <c r="A616" s="159">
        <v>840</v>
      </c>
      <c r="B616" s="155" t="s">
        <v>342</v>
      </c>
      <c r="C616" s="158" t="s">
        <v>392</v>
      </c>
    </row>
    <row r="617" spans="1:3" x14ac:dyDescent="0.2">
      <c r="A617" s="159">
        <v>841</v>
      </c>
      <c r="B617" s="155" t="s">
        <v>343</v>
      </c>
      <c r="C617" s="158" t="s">
        <v>393</v>
      </c>
    </row>
    <row r="618" spans="1:3" x14ac:dyDescent="0.2">
      <c r="A618" s="159">
        <v>842</v>
      </c>
      <c r="B618" s="155" t="s">
        <v>342</v>
      </c>
      <c r="C618" s="158" t="s">
        <v>392</v>
      </c>
    </row>
    <row r="619" spans="1:3" x14ac:dyDescent="0.2">
      <c r="A619" s="159">
        <v>843</v>
      </c>
      <c r="B619" s="155" t="s">
        <v>343</v>
      </c>
      <c r="C619" s="158" t="s">
        <v>393</v>
      </c>
    </row>
    <row r="620" spans="1:3" x14ac:dyDescent="0.2">
      <c r="A620" s="159">
        <v>844</v>
      </c>
      <c r="B620" s="155" t="s">
        <v>342</v>
      </c>
      <c r="C620" s="158" t="s">
        <v>392</v>
      </c>
    </row>
    <row r="621" spans="1:3" x14ac:dyDescent="0.2">
      <c r="A621" s="159">
        <v>845</v>
      </c>
      <c r="B621" s="155" t="s">
        <v>343</v>
      </c>
      <c r="C621" s="158" t="s">
        <v>393</v>
      </c>
    </row>
    <row r="622" spans="1:3" x14ac:dyDescent="0.2">
      <c r="A622" s="159">
        <v>846</v>
      </c>
      <c r="B622" s="155" t="s">
        <v>342</v>
      </c>
      <c r="C622" s="158" t="s">
        <v>392</v>
      </c>
    </row>
    <row r="623" spans="1:3" x14ac:dyDescent="0.2">
      <c r="A623" s="159">
        <v>847</v>
      </c>
      <c r="B623" s="155" t="s">
        <v>343</v>
      </c>
      <c r="C623" s="158" t="s">
        <v>393</v>
      </c>
    </row>
    <row r="624" spans="1:3" x14ac:dyDescent="0.2">
      <c r="A624" s="159">
        <v>848</v>
      </c>
      <c r="B624" s="155" t="s">
        <v>342</v>
      </c>
      <c r="C624" s="158" t="s">
        <v>392</v>
      </c>
    </row>
    <row r="625" spans="1:3" x14ac:dyDescent="0.2">
      <c r="A625" s="159">
        <v>849</v>
      </c>
      <c r="B625" s="155" t="s">
        <v>343</v>
      </c>
      <c r="C625" s="158" t="s">
        <v>393</v>
      </c>
    </row>
    <row r="626" spans="1:3" x14ac:dyDescent="0.2">
      <c r="A626" s="159">
        <v>850</v>
      </c>
      <c r="B626" s="155" t="s">
        <v>343</v>
      </c>
      <c r="C626" s="158" t="s">
        <v>393</v>
      </c>
    </row>
    <row r="627" spans="1:3" x14ac:dyDescent="0.2">
      <c r="A627" s="159">
        <v>851</v>
      </c>
      <c r="B627" s="155" t="s">
        <v>343</v>
      </c>
      <c r="C627" s="158" t="s">
        <v>393</v>
      </c>
    </row>
    <row r="628" spans="1:3" x14ac:dyDescent="0.2">
      <c r="A628" s="159">
        <v>852</v>
      </c>
      <c r="B628" s="155" t="s">
        <v>342</v>
      </c>
      <c r="C628" s="158" t="s">
        <v>392</v>
      </c>
    </row>
    <row r="629" spans="1:3" x14ac:dyDescent="0.2">
      <c r="A629" s="159">
        <v>853</v>
      </c>
      <c r="B629" s="155" t="s">
        <v>342</v>
      </c>
      <c r="C629" s="158" t="s">
        <v>392</v>
      </c>
    </row>
    <row r="630" spans="1:3" x14ac:dyDescent="0.2">
      <c r="A630" s="159">
        <v>854</v>
      </c>
      <c r="B630" s="155" t="s">
        <v>342</v>
      </c>
      <c r="C630" s="158" t="s">
        <v>392</v>
      </c>
    </row>
    <row r="631" spans="1:3" x14ac:dyDescent="0.2">
      <c r="A631" s="159">
        <v>855</v>
      </c>
      <c r="B631" s="155" t="s">
        <v>342</v>
      </c>
      <c r="C631" s="158" t="s">
        <v>392</v>
      </c>
    </row>
    <row r="632" spans="1:3" x14ac:dyDescent="0.2">
      <c r="A632" s="159">
        <v>856</v>
      </c>
      <c r="B632" s="155" t="s">
        <v>342</v>
      </c>
      <c r="C632" s="158" t="s">
        <v>392</v>
      </c>
    </row>
    <row r="633" spans="1:3" x14ac:dyDescent="0.2">
      <c r="A633" s="159">
        <v>857</v>
      </c>
      <c r="B633" s="155" t="s">
        <v>342</v>
      </c>
      <c r="C633" s="158" t="s">
        <v>392</v>
      </c>
    </row>
    <row r="634" spans="1:3" x14ac:dyDescent="0.2">
      <c r="A634" s="159">
        <v>858</v>
      </c>
      <c r="B634" s="155" t="s">
        <v>342</v>
      </c>
      <c r="C634" s="158" t="s">
        <v>392</v>
      </c>
    </row>
    <row r="635" spans="1:3" x14ac:dyDescent="0.2">
      <c r="A635" s="159">
        <v>859</v>
      </c>
      <c r="B635" s="155" t="s">
        <v>342</v>
      </c>
      <c r="C635" s="158" t="s">
        <v>392</v>
      </c>
    </row>
    <row r="636" spans="1:3" x14ac:dyDescent="0.2">
      <c r="A636" s="159">
        <v>860</v>
      </c>
      <c r="B636" s="155" t="s">
        <v>342</v>
      </c>
      <c r="C636" s="158" t="s">
        <v>392</v>
      </c>
    </row>
    <row r="637" spans="1:3" x14ac:dyDescent="0.2">
      <c r="A637" s="159">
        <v>861</v>
      </c>
      <c r="B637" s="155" t="s">
        <v>342</v>
      </c>
      <c r="C637" s="158" t="s">
        <v>392</v>
      </c>
    </row>
    <row r="638" spans="1:3" x14ac:dyDescent="0.2">
      <c r="A638" s="159">
        <v>862</v>
      </c>
      <c r="B638" s="155" t="s">
        <v>342</v>
      </c>
      <c r="C638" s="158" t="s">
        <v>392</v>
      </c>
    </row>
    <row r="639" spans="1:3" x14ac:dyDescent="0.2">
      <c r="A639" s="159">
        <v>863</v>
      </c>
      <c r="B639" s="155" t="s">
        <v>342</v>
      </c>
      <c r="C639" s="158" t="s">
        <v>392</v>
      </c>
    </row>
    <row r="640" spans="1:3" x14ac:dyDescent="0.2">
      <c r="A640" s="159">
        <v>864</v>
      </c>
      <c r="B640" s="155" t="s">
        <v>342</v>
      </c>
      <c r="C640" s="158" t="s">
        <v>392</v>
      </c>
    </row>
    <row r="641" spans="1:3" x14ac:dyDescent="0.2">
      <c r="A641" s="159">
        <v>865</v>
      </c>
      <c r="B641" s="155" t="s">
        <v>342</v>
      </c>
      <c r="C641" s="158" t="s">
        <v>392</v>
      </c>
    </row>
    <row r="642" spans="1:3" x14ac:dyDescent="0.2">
      <c r="A642" s="159">
        <v>866</v>
      </c>
      <c r="B642" s="155" t="s">
        <v>343</v>
      </c>
      <c r="C642" s="158" t="s">
        <v>393</v>
      </c>
    </row>
    <row r="643" spans="1:3" x14ac:dyDescent="0.2">
      <c r="A643" s="159">
        <v>867</v>
      </c>
      <c r="B643" s="155" t="s">
        <v>342</v>
      </c>
      <c r="C643" s="158" t="s">
        <v>392</v>
      </c>
    </row>
    <row r="644" spans="1:3" x14ac:dyDescent="0.2">
      <c r="A644" s="159">
        <v>868</v>
      </c>
      <c r="B644" s="155" t="s">
        <v>343</v>
      </c>
      <c r="C644" s="158" t="s">
        <v>393</v>
      </c>
    </row>
    <row r="645" spans="1:3" x14ac:dyDescent="0.2">
      <c r="A645" s="159">
        <v>869</v>
      </c>
      <c r="B645" s="155" t="s">
        <v>342</v>
      </c>
      <c r="C645" s="158" t="s">
        <v>392</v>
      </c>
    </row>
    <row r="646" spans="1:3" x14ac:dyDescent="0.2">
      <c r="A646" s="159">
        <v>870</v>
      </c>
      <c r="B646" s="155" t="s">
        <v>343</v>
      </c>
      <c r="C646" s="158" t="s">
        <v>393</v>
      </c>
    </row>
    <row r="647" spans="1:3" x14ac:dyDescent="0.2">
      <c r="A647" s="159">
        <v>871</v>
      </c>
      <c r="B647" s="155" t="s">
        <v>342</v>
      </c>
      <c r="C647" s="158" t="s">
        <v>392</v>
      </c>
    </row>
    <row r="648" spans="1:3" x14ac:dyDescent="0.2">
      <c r="A648" s="159">
        <v>872</v>
      </c>
      <c r="B648" s="155" t="s">
        <v>343</v>
      </c>
      <c r="C648" s="158" t="s">
        <v>393</v>
      </c>
    </row>
    <row r="649" spans="1:3" x14ac:dyDescent="0.2">
      <c r="A649" s="159">
        <v>873</v>
      </c>
      <c r="B649" s="155" t="s">
        <v>342</v>
      </c>
      <c r="C649" s="158" t="s">
        <v>392</v>
      </c>
    </row>
    <row r="650" spans="1:3" x14ac:dyDescent="0.2">
      <c r="A650" s="159">
        <v>874</v>
      </c>
      <c r="B650" s="155" t="s">
        <v>343</v>
      </c>
      <c r="C650" s="158" t="s">
        <v>393</v>
      </c>
    </row>
    <row r="651" spans="1:3" x14ac:dyDescent="0.2">
      <c r="A651" s="159">
        <v>875</v>
      </c>
      <c r="B651" s="155" t="s">
        <v>342</v>
      </c>
      <c r="C651" s="158" t="s">
        <v>392</v>
      </c>
    </row>
    <row r="652" spans="1:3" x14ac:dyDescent="0.2">
      <c r="A652" s="159">
        <v>876</v>
      </c>
      <c r="B652" s="155" t="s">
        <v>343</v>
      </c>
      <c r="C652" s="158" t="s">
        <v>393</v>
      </c>
    </row>
    <row r="653" spans="1:3" x14ac:dyDescent="0.2">
      <c r="A653" s="159">
        <v>877</v>
      </c>
      <c r="B653" s="155" t="s">
        <v>342</v>
      </c>
      <c r="C653" s="158" t="s">
        <v>392</v>
      </c>
    </row>
    <row r="654" spans="1:3" x14ac:dyDescent="0.2">
      <c r="A654" s="159">
        <v>878</v>
      </c>
      <c r="B654" s="155" t="s">
        <v>343</v>
      </c>
      <c r="C654" s="158" t="s">
        <v>393</v>
      </c>
    </row>
    <row r="655" spans="1:3" x14ac:dyDescent="0.2">
      <c r="A655" s="159">
        <v>879</v>
      </c>
      <c r="B655" s="155" t="s">
        <v>342</v>
      </c>
      <c r="C655" s="158" t="s">
        <v>392</v>
      </c>
    </row>
    <row r="656" spans="1:3" x14ac:dyDescent="0.2">
      <c r="A656" s="159">
        <v>880</v>
      </c>
      <c r="B656" s="155" t="s">
        <v>343</v>
      </c>
      <c r="C656" s="158" t="s">
        <v>393</v>
      </c>
    </row>
    <row r="657" spans="1:3" x14ac:dyDescent="0.2">
      <c r="A657" s="159">
        <v>881</v>
      </c>
      <c r="B657" s="155" t="s">
        <v>342</v>
      </c>
      <c r="C657" s="158" t="s">
        <v>392</v>
      </c>
    </row>
    <row r="658" spans="1:3" x14ac:dyDescent="0.2">
      <c r="A658" s="159">
        <v>882</v>
      </c>
      <c r="B658" s="155" t="s">
        <v>343</v>
      </c>
      <c r="C658" s="158" t="s">
        <v>393</v>
      </c>
    </row>
    <row r="659" spans="1:3" x14ac:dyDescent="0.2">
      <c r="A659" s="159">
        <v>883</v>
      </c>
      <c r="B659" s="155" t="s">
        <v>342</v>
      </c>
      <c r="C659" s="158" t="s">
        <v>392</v>
      </c>
    </row>
    <row r="660" spans="1:3" x14ac:dyDescent="0.2">
      <c r="A660" s="159">
        <v>884</v>
      </c>
      <c r="B660" s="155" t="s">
        <v>343</v>
      </c>
      <c r="C660" s="158" t="s">
        <v>393</v>
      </c>
    </row>
    <row r="661" spans="1:3" x14ac:dyDescent="0.2">
      <c r="A661" s="159">
        <v>885</v>
      </c>
      <c r="B661" s="155" t="s">
        <v>342</v>
      </c>
      <c r="C661" s="158" t="s">
        <v>392</v>
      </c>
    </row>
    <row r="662" spans="1:3" x14ac:dyDescent="0.2">
      <c r="A662" s="159">
        <v>886</v>
      </c>
      <c r="B662" s="155" t="s">
        <v>343</v>
      </c>
      <c r="C662" s="158" t="s">
        <v>393</v>
      </c>
    </row>
    <row r="663" spans="1:3" x14ac:dyDescent="0.2">
      <c r="A663" s="159">
        <v>887</v>
      </c>
      <c r="B663" s="155" t="s">
        <v>342</v>
      </c>
      <c r="C663" s="158" t="s">
        <v>392</v>
      </c>
    </row>
    <row r="664" spans="1:3" x14ac:dyDescent="0.2">
      <c r="A664" s="159">
        <v>888</v>
      </c>
      <c r="B664" s="155" t="s">
        <v>343</v>
      </c>
      <c r="C664" s="158" t="s">
        <v>393</v>
      </c>
    </row>
    <row r="665" spans="1:3" x14ac:dyDescent="0.2">
      <c r="A665" s="159">
        <v>889</v>
      </c>
      <c r="B665" s="155" t="s">
        <v>342</v>
      </c>
      <c r="C665" s="158" t="s">
        <v>392</v>
      </c>
    </row>
    <row r="666" spans="1:3" x14ac:dyDescent="0.2">
      <c r="A666" s="159">
        <v>890</v>
      </c>
      <c r="B666" s="155" t="s">
        <v>343</v>
      </c>
      <c r="C666" s="158" t="s">
        <v>393</v>
      </c>
    </row>
    <row r="667" spans="1:3" x14ac:dyDescent="0.2">
      <c r="A667" s="159">
        <v>891</v>
      </c>
      <c r="B667" s="155" t="s">
        <v>343</v>
      </c>
      <c r="C667" s="158" t="s">
        <v>393</v>
      </c>
    </row>
    <row r="668" spans="1:3" x14ac:dyDescent="0.2">
      <c r="A668" s="159">
        <v>892</v>
      </c>
      <c r="B668" s="155" t="s">
        <v>343</v>
      </c>
      <c r="C668" s="158" t="s">
        <v>393</v>
      </c>
    </row>
    <row r="669" spans="1:3" x14ac:dyDescent="0.2">
      <c r="A669" s="159">
        <v>893</v>
      </c>
      <c r="B669" s="155" t="s">
        <v>343</v>
      </c>
      <c r="C669" s="158" t="s">
        <v>393</v>
      </c>
    </row>
    <row r="670" spans="1:3" x14ac:dyDescent="0.2">
      <c r="A670" s="159">
        <v>894</v>
      </c>
      <c r="B670" s="155" t="s">
        <v>301</v>
      </c>
      <c r="C670" s="158" t="s">
        <v>393</v>
      </c>
    </row>
    <row r="671" spans="1:3" x14ac:dyDescent="0.2">
      <c r="A671" s="159">
        <v>895</v>
      </c>
      <c r="B671" s="155" t="s">
        <v>301</v>
      </c>
      <c r="C671" s="158" t="s">
        <v>393</v>
      </c>
    </row>
    <row r="672" spans="1:3" x14ac:dyDescent="0.2">
      <c r="A672" s="159">
        <v>896</v>
      </c>
      <c r="B672" s="155" t="s">
        <v>301</v>
      </c>
      <c r="C672" s="158" t="s">
        <v>393</v>
      </c>
    </row>
    <row r="673" spans="1:3" x14ac:dyDescent="0.2">
      <c r="A673" s="159">
        <v>897</v>
      </c>
      <c r="B673" s="155" t="s">
        <v>343</v>
      </c>
      <c r="C673" s="158" t="s">
        <v>393</v>
      </c>
    </row>
    <row r="674" spans="1:3" x14ac:dyDescent="0.2">
      <c r="A674" s="159">
        <v>898</v>
      </c>
      <c r="B674" s="155" t="s">
        <v>343</v>
      </c>
      <c r="C674" s="158" t="s">
        <v>393</v>
      </c>
    </row>
    <row r="675" spans="1:3" x14ac:dyDescent="0.2">
      <c r="A675" s="159">
        <v>899</v>
      </c>
      <c r="B675" s="155" t="s">
        <v>344</v>
      </c>
      <c r="C675" s="158" t="s">
        <v>393</v>
      </c>
    </row>
    <row r="676" spans="1:3" x14ac:dyDescent="0.2">
      <c r="A676" s="159">
        <v>900</v>
      </c>
      <c r="B676" s="155" t="s">
        <v>344</v>
      </c>
      <c r="C676" s="158" t="s">
        <v>393</v>
      </c>
    </row>
    <row r="677" spans="1:3" x14ac:dyDescent="0.2">
      <c r="A677" s="159">
        <v>901</v>
      </c>
      <c r="B677" s="155" t="s">
        <v>344</v>
      </c>
      <c r="C677" s="158" t="s">
        <v>393</v>
      </c>
    </row>
    <row r="678" spans="1:3" x14ac:dyDescent="0.2">
      <c r="A678" s="159">
        <v>902</v>
      </c>
      <c r="B678" s="155" t="s">
        <v>344</v>
      </c>
      <c r="C678" s="158" t="s">
        <v>393</v>
      </c>
    </row>
    <row r="679" spans="1:3" x14ac:dyDescent="0.2">
      <c r="A679" s="159">
        <v>903</v>
      </c>
      <c r="B679" s="155" t="s">
        <v>344</v>
      </c>
      <c r="C679" s="158" t="s">
        <v>393</v>
      </c>
    </row>
    <row r="680" spans="1:3" x14ac:dyDescent="0.2">
      <c r="A680" s="159">
        <v>904</v>
      </c>
      <c r="B680" s="155" t="s">
        <v>345</v>
      </c>
      <c r="C680" s="158" t="s">
        <v>393</v>
      </c>
    </row>
    <row r="681" spans="1:3" x14ac:dyDescent="0.2">
      <c r="A681" s="159">
        <v>905</v>
      </c>
      <c r="B681" s="155" t="s">
        <v>345</v>
      </c>
      <c r="C681" s="158" t="s">
        <v>393</v>
      </c>
    </row>
    <row r="682" spans="1:3" x14ac:dyDescent="0.2">
      <c r="A682" s="159">
        <v>906</v>
      </c>
      <c r="B682" s="155" t="s">
        <v>345</v>
      </c>
      <c r="C682" s="158" t="s">
        <v>393</v>
      </c>
    </row>
    <row r="683" spans="1:3" x14ac:dyDescent="0.2">
      <c r="A683" s="159">
        <v>907</v>
      </c>
      <c r="B683" s="155" t="s">
        <v>346</v>
      </c>
      <c r="C683" s="158" t="s">
        <v>393</v>
      </c>
    </row>
    <row r="684" spans="1:3" x14ac:dyDescent="0.2">
      <c r="A684" s="159">
        <v>908</v>
      </c>
      <c r="B684" s="155" t="s">
        <v>346</v>
      </c>
      <c r="C684" s="158" t="s">
        <v>393</v>
      </c>
    </row>
    <row r="685" spans="1:3" x14ac:dyDescent="0.2">
      <c r="A685" s="159">
        <v>909</v>
      </c>
      <c r="B685" s="155" t="s">
        <v>346</v>
      </c>
      <c r="C685" s="158" t="s">
        <v>393</v>
      </c>
    </row>
    <row r="686" spans="1:3" x14ac:dyDescent="0.2">
      <c r="A686" s="159">
        <v>910</v>
      </c>
      <c r="B686" s="155" t="s">
        <v>346</v>
      </c>
      <c r="C686" s="158" t="s">
        <v>393</v>
      </c>
    </row>
    <row r="687" spans="1:3" x14ac:dyDescent="0.2">
      <c r="A687" s="159">
        <v>911</v>
      </c>
      <c r="B687" s="155" t="s">
        <v>346</v>
      </c>
      <c r="C687" s="158" t="s">
        <v>393</v>
      </c>
    </row>
    <row r="688" spans="1:3" x14ac:dyDescent="0.2">
      <c r="A688" s="159">
        <v>912</v>
      </c>
      <c r="B688" s="155" t="s">
        <v>346</v>
      </c>
      <c r="C688" s="158" t="s">
        <v>393</v>
      </c>
    </row>
    <row r="689" spans="1:3" x14ac:dyDescent="0.2">
      <c r="A689" s="159">
        <v>913</v>
      </c>
      <c r="B689" s="155" t="s">
        <v>346</v>
      </c>
      <c r="C689" s="158" t="s">
        <v>393</v>
      </c>
    </row>
    <row r="690" spans="1:3" x14ac:dyDescent="0.2">
      <c r="A690" s="159">
        <v>914</v>
      </c>
      <c r="B690" s="155" t="s">
        <v>347</v>
      </c>
      <c r="C690" s="158" t="s">
        <v>392</v>
      </c>
    </row>
    <row r="691" spans="1:3" x14ac:dyDescent="0.2">
      <c r="A691" s="159">
        <v>915</v>
      </c>
      <c r="B691" s="155" t="s">
        <v>301</v>
      </c>
      <c r="C691" s="158" t="s">
        <v>392</v>
      </c>
    </row>
    <row r="692" spans="1:3" x14ac:dyDescent="0.2">
      <c r="A692" s="159">
        <v>916</v>
      </c>
      <c r="B692" s="155" t="s">
        <v>301</v>
      </c>
      <c r="C692" s="158" t="s">
        <v>392</v>
      </c>
    </row>
    <row r="693" spans="1:3" x14ac:dyDescent="0.2">
      <c r="A693" s="159">
        <v>917</v>
      </c>
      <c r="B693" s="155" t="s">
        <v>301</v>
      </c>
      <c r="C693" s="158" t="s">
        <v>392</v>
      </c>
    </row>
    <row r="694" spans="1:3" x14ac:dyDescent="0.2">
      <c r="A694" s="159">
        <v>918</v>
      </c>
      <c r="B694" s="155" t="s">
        <v>237</v>
      </c>
      <c r="C694" s="158" t="s">
        <v>392</v>
      </c>
    </row>
    <row r="695" spans="1:3" x14ac:dyDescent="0.2">
      <c r="A695" s="159">
        <v>919</v>
      </c>
      <c r="B695" s="155" t="s">
        <v>348</v>
      </c>
      <c r="C695" s="158" t="s">
        <v>392</v>
      </c>
    </row>
    <row r="696" spans="1:3" x14ac:dyDescent="0.2">
      <c r="A696" s="159">
        <v>920</v>
      </c>
      <c r="B696" s="155" t="s">
        <v>348</v>
      </c>
      <c r="C696" s="158" t="s">
        <v>392</v>
      </c>
    </row>
    <row r="697" spans="1:3" x14ac:dyDescent="0.2">
      <c r="A697" s="159">
        <v>922</v>
      </c>
      <c r="B697" s="155" t="s">
        <v>260</v>
      </c>
      <c r="C697" s="158" t="s">
        <v>392</v>
      </c>
    </row>
    <row r="698" spans="1:3" x14ac:dyDescent="0.2">
      <c r="A698" s="159">
        <v>923</v>
      </c>
      <c r="B698" s="155" t="s">
        <v>260</v>
      </c>
      <c r="C698" s="158" t="s">
        <v>392</v>
      </c>
    </row>
    <row r="699" spans="1:3" x14ac:dyDescent="0.2">
      <c r="A699" s="159">
        <v>924</v>
      </c>
      <c r="B699" s="155" t="s">
        <v>260</v>
      </c>
      <c r="C699" s="158" t="s">
        <v>392</v>
      </c>
    </row>
    <row r="700" spans="1:3" x14ac:dyDescent="0.2">
      <c r="A700" s="159">
        <v>925</v>
      </c>
      <c r="B700" s="155" t="s">
        <v>349</v>
      </c>
      <c r="C700" s="158" t="s">
        <v>388</v>
      </c>
    </row>
    <row r="701" spans="1:3" x14ac:dyDescent="0.2">
      <c r="A701" s="159">
        <v>926</v>
      </c>
      <c r="B701" s="155" t="s">
        <v>290</v>
      </c>
      <c r="C701" s="158" t="s">
        <v>388</v>
      </c>
    </row>
    <row r="702" spans="1:3" x14ac:dyDescent="0.2">
      <c r="A702" s="159">
        <v>927</v>
      </c>
      <c r="B702" s="155" t="s">
        <v>292</v>
      </c>
      <c r="C702" s="158" t="s">
        <v>388</v>
      </c>
    </row>
    <row r="703" spans="1:3" x14ac:dyDescent="0.2">
      <c r="A703" s="159">
        <v>928</v>
      </c>
      <c r="B703" s="155" t="s">
        <v>291</v>
      </c>
      <c r="C703" s="158" t="s">
        <v>388</v>
      </c>
    </row>
    <row r="704" spans="1:3" x14ac:dyDescent="0.2">
      <c r="A704" s="159">
        <v>929</v>
      </c>
      <c r="B704" s="155" t="s">
        <v>344</v>
      </c>
      <c r="C704" s="158" t="s">
        <v>393</v>
      </c>
    </row>
    <row r="705" spans="1:3" x14ac:dyDescent="0.2">
      <c r="A705" s="159">
        <v>930</v>
      </c>
      <c r="B705" s="155" t="s">
        <v>344</v>
      </c>
      <c r="C705" s="158" t="s">
        <v>393</v>
      </c>
    </row>
    <row r="706" spans="1:3" x14ac:dyDescent="0.2">
      <c r="A706" s="159">
        <v>931</v>
      </c>
      <c r="B706" s="155" t="s">
        <v>344</v>
      </c>
      <c r="C706" s="158" t="s">
        <v>393</v>
      </c>
    </row>
    <row r="707" spans="1:3" x14ac:dyDescent="0.2">
      <c r="A707" s="159">
        <v>932</v>
      </c>
      <c r="B707" s="155" t="s">
        <v>350</v>
      </c>
      <c r="C707" s="158" t="s">
        <v>392</v>
      </c>
    </row>
    <row r="708" spans="1:3" x14ac:dyDescent="0.2">
      <c r="A708" s="159">
        <v>933</v>
      </c>
      <c r="B708" s="155" t="s">
        <v>342</v>
      </c>
      <c r="C708" s="158" t="s">
        <v>392</v>
      </c>
    </row>
    <row r="709" spans="1:3" x14ac:dyDescent="0.2">
      <c r="A709" s="159">
        <v>934</v>
      </c>
      <c r="B709" s="155" t="s">
        <v>343</v>
      </c>
      <c r="C709" s="158" t="s">
        <v>393</v>
      </c>
    </row>
    <row r="710" spans="1:3" x14ac:dyDescent="0.2">
      <c r="A710" s="159">
        <v>935</v>
      </c>
      <c r="B710" s="155" t="s">
        <v>351</v>
      </c>
      <c r="C710" s="158" t="s">
        <v>392</v>
      </c>
    </row>
    <row r="711" spans="1:3" x14ac:dyDescent="0.2">
      <c r="A711" s="159">
        <v>936</v>
      </c>
      <c r="B711" s="155" t="s">
        <v>351</v>
      </c>
      <c r="C711" s="158" t="s">
        <v>392</v>
      </c>
    </row>
    <row r="712" spans="1:3" x14ac:dyDescent="0.2">
      <c r="A712" s="159">
        <v>937</v>
      </c>
      <c r="B712" s="155" t="s">
        <v>351</v>
      </c>
      <c r="C712" s="158" t="s">
        <v>392</v>
      </c>
    </row>
    <row r="713" spans="1:3" x14ac:dyDescent="0.2">
      <c r="A713" s="159">
        <v>938</v>
      </c>
      <c r="B713" s="155" t="s">
        <v>351</v>
      </c>
      <c r="C713" s="158" t="s">
        <v>392</v>
      </c>
    </row>
    <row r="714" spans="1:3" x14ac:dyDescent="0.2">
      <c r="A714" s="159">
        <v>939</v>
      </c>
      <c r="B714" s="155" t="s">
        <v>351</v>
      </c>
      <c r="C714" s="158" t="s">
        <v>392</v>
      </c>
    </row>
    <row r="715" spans="1:3" x14ac:dyDescent="0.2">
      <c r="A715" s="159">
        <v>940</v>
      </c>
      <c r="B715" s="155" t="s">
        <v>352</v>
      </c>
      <c r="C715" s="158" t="s">
        <v>389</v>
      </c>
    </row>
    <row r="716" spans="1:3" x14ac:dyDescent="0.2">
      <c r="A716" s="159">
        <v>941</v>
      </c>
      <c r="B716" s="155" t="s">
        <v>353</v>
      </c>
      <c r="C716" s="158" t="s">
        <v>389</v>
      </c>
    </row>
    <row r="717" spans="1:3" x14ac:dyDescent="0.2">
      <c r="A717" s="159">
        <v>942</v>
      </c>
      <c r="B717" s="155" t="s">
        <v>206</v>
      </c>
      <c r="C717" s="158" t="s">
        <v>392</v>
      </c>
    </row>
    <row r="718" spans="1:3" x14ac:dyDescent="0.2">
      <c r="A718" s="159">
        <v>943</v>
      </c>
      <c r="B718" s="155" t="s">
        <v>197</v>
      </c>
      <c r="C718" s="158" t="s">
        <v>392</v>
      </c>
    </row>
    <row r="719" spans="1:3" x14ac:dyDescent="0.2">
      <c r="A719" s="159">
        <v>944</v>
      </c>
      <c r="B719" s="155" t="s">
        <v>197</v>
      </c>
      <c r="C719" s="158" t="s">
        <v>392</v>
      </c>
    </row>
    <row r="720" spans="1:3" x14ac:dyDescent="0.2">
      <c r="A720" s="159">
        <v>945</v>
      </c>
      <c r="B720" s="155" t="s">
        <v>197</v>
      </c>
      <c r="C720" s="158" t="s">
        <v>392</v>
      </c>
    </row>
    <row r="721" spans="1:3" x14ac:dyDescent="0.2">
      <c r="A721" s="159">
        <v>946</v>
      </c>
      <c r="B721" s="155" t="s">
        <v>197</v>
      </c>
      <c r="C721" s="158" t="s">
        <v>392</v>
      </c>
    </row>
    <row r="722" spans="1:3" x14ac:dyDescent="0.2">
      <c r="A722" s="159">
        <v>947</v>
      </c>
      <c r="B722" s="155" t="s">
        <v>354</v>
      </c>
      <c r="C722" s="158" t="s">
        <v>392</v>
      </c>
    </row>
    <row r="723" spans="1:3" x14ac:dyDescent="0.2">
      <c r="A723" s="159">
        <v>948</v>
      </c>
      <c r="B723" s="155" t="s">
        <v>355</v>
      </c>
      <c r="C723" s="158" t="s">
        <v>392</v>
      </c>
    </row>
    <row r="724" spans="1:3" x14ac:dyDescent="0.2">
      <c r="A724" s="159">
        <v>949</v>
      </c>
      <c r="B724" s="155" t="s">
        <v>356</v>
      </c>
      <c r="C724" s="158" t="s">
        <v>392</v>
      </c>
    </row>
    <row r="725" spans="1:3" x14ac:dyDescent="0.2">
      <c r="A725" s="159">
        <v>950</v>
      </c>
      <c r="B725" s="155" t="s">
        <v>357</v>
      </c>
      <c r="C725" s="158" t="s">
        <v>393</v>
      </c>
    </row>
    <row r="726" spans="1:3" x14ac:dyDescent="0.2">
      <c r="A726" s="159">
        <v>951</v>
      </c>
      <c r="B726" s="155" t="s">
        <v>358</v>
      </c>
      <c r="C726" s="158" t="s">
        <v>393</v>
      </c>
    </row>
    <row r="727" spans="1:3" x14ac:dyDescent="0.2">
      <c r="A727" s="159">
        <v>952</v>
      </c>
      <c r="B727" s="155" t="s">
        <v>359</v>
      </c>
      <c r="C727" s="158" t="s">
        <v>392</v>
      </c>
    </row>
    <row r="728" spans="1:3" x14ac:dyDescent="0.2">
      <c r="A728" s="159">
        <v>953</v>
      </c>
      <c r="B728" s="155" t="s">
        <v>360</v>
      </c>
      <c r="C728" s="158" t="s">
        <v>392</v>
      </c>
    </row>
    <row r="729" spans="1:3" x14ac:dyDescent="0.2">
      <c r="A729" s="159">
        <v>954</v>
      </c>
      <c r="B729" s="155" t="s">
        <v>361</v>
      </c>
      <c r="C729" s="158" t="s">
        <v>392</v>
      </c>
    </row>
    <row r="730" spans="1:3" x14ac:dyDescent="0.2">
      <c r="A730" s="159">
        <v>955</v>
      </c>
      <c r="B730" s="155" t="s">
        <v>362</v>
      </c>
      <c r="C730" s="158" t="s">
        <v>392</v>
      </c>
    </row>
    <row r="731" spans="1:3" x14ac:dyDescent="0.2">
      <c r="A731" s="159">
        <v>956</v>
      </c>
      <c r="B731" s="155" t="s">
        <v>363</v>
      </c>
      <c r="C731" s="158" t="s">
        <v>392</v>
      </c>
    </row>
    <row r="732" spans="1:3" x14ac:dyDescent="0.2">
      <c r="A732" s="159">
        <v>957</v>
      </c>
      <c r="B732" s="155" t="s">
        <v>364</v>
      </c>
      <c r="C732" s="158" t="s">
        <v>392</v>
      </c>
    </row>
    <row r="733" spans="1:3" x14ac:dyDescent="0.2">
      <c r="A733" s="159">
        <v>958</v>
      </c>
      <c r="B733" s="155" t="s">
        <v>365</v>
      </c>
      <c r="C733" s="158" t="s">
        <v>392</v>
      </c>
    </row>
    <row r="734" spans="1:3" x14ac:dyDescent="0.2">
      <c r="A734" s="159">
        <v>959</v>
      </c>
      <c r="B734" s="155" t="s">
        <v>366</v>
      </c>
      <c r="C734" s="158" t="s">
        <v>392</v>
      </c>
    </row>
    <row r="735" spans="1:3" x14ac:dyDescent="0.2">
      <c r="A735" s="159">
        <v>960</v>
      </c>
      <c r="B735" s="155" t="s">
        <v>367</v>
      </c>
      <c r="C735" s="158" t="s">
        <v>392</v>
      </c>
    </row>
    <row r="736" spans="1:3" x14ac:dyDescent="0.2">
      <c r="A736" s="159">
        <v>961</v>
      </c>
      <c r="B736" s="155" t="s">
        <v>368</v>
      </c>
      <c r="C736" s="158" t="s">
        <v>392</v>
      </c>
    </row>
    <row r="737" spans="1:3" x14ac:dyDescent="0.2">
      <c r="A737" s="159">
        <v>962</v>
      </c>
      <c r="B737" s="155" t="s">
        <v>369</v>
      </c>
      <c r="C737" s="158" t="s">
        <v>392</v>
      </c>
    </row>
    <row r="738" spans="1:3" x14ac:dyDescent="0.2">
      <c r="A738" s="159">
        <v>963</v>
      </c>
      <c r="B738" s="155" t="s">
        <v>370</v>
      </c>
      <c r="C738" s="158" t="s">
        <v>392</v>
      </c>
    </row>
    <row r="739" spans="1:3" x14ac:dyDescent="0.2">
      <c r="A739" s="159">
        <v>964</v>
      </c>
      <c r="B739" s="155" t="s">
        <v>371</v>
      </c>
      <c r="C739" s="158" t="s">
        <v>392</v>
      </c>
    </row>
    <row r="740" spans="1:3" x14ac:dyDescent="0.2">
      <c r="A740" s="159">
        <v>965</v>
      </c>
      <c r="B740" s="155" t="s">
        <v>372</v>
      </c>
      <c r="C740" s="158" t="s">
        <v>392</v>
      </c>
    </row>
    <row r="741" spans="1:3" x14ac:dyDescent="0.2">
      <c r="A741" s="159">
        <v>966</v>
      </c>
      <c r="B741" s="155" t="s">
        <v>217</v>
      </c>
      <c r="C741" s="158" t="s">
        <v>393</v>
      </c>
    </row>
    <row r="742" spans="1:3" x14ac:dyDescent="0.2">
      <c r="A742" s="159">
        <v>967</v>
      </c>
      <c r="B742" s="155" t="s">
        <v>229</v>
      </c>
      <c r="C742" s="158" t="s">
        <v>392</v>
      </c>
    </row>
    <row r="743" spans="1:3" x14ac:dyDescent="0.2">
      <c r="A743" s="159">
        <v>968</v>
      </c>
      <c r="B743" s="155" t="s">
        <v>229</v>
      </c>
      <c r="C743" s="158" t="s">
        <v>392</v>
      </c>
    </row>
    <row r="744" spans="1:3" x14ac:dyDescent="0.2">
      <c r="A744" s="159">
        <v>969</v>
      </c>
      <c r="B744" s="155" t="s">
        <v>372</v>
      </c>
      <c r="C744" s="158" t="s">
        <v>392</v>
      </c>
    </row>
    <row r="745" spans="1:3" x14ac:dyDescent="0.2">
      <c r="A745" s="159">
        <v>970</v>
      </c>
      <c r="B745" s="155" t="s">
        <v>185</v>
      </c>
      <c r="C745" s="158" t="s">
        <v>392</v>
      </c>
    </row>
    <row r="746" spans="1:3" x14ac:dyDescent="0.2">
      <c r="A746" s="159">
        <v>971</v>
      </c>
      <c r="B746" s="155" t="s">
        <v>373</v>
      </c>
      <c r="C746" s="158" t="s">
        <v>392</v>
      </c>
    </row>
    <row r="747" spans="1:3" x14ac:dyDescent="0.2">
      <c r="A747" s="159">
        <v>972</v>
      </c>
      <c r="B747" s="155" t="s">
        <v>374</v>
      </c>
      <c r="C747" s="158" t="s">
        <v>392</v>
      </c>
    </row>
    <row r="748" spans="1:3" x14ac:dyDescent="0.2">
      <c r="A748" s="159">
        <v>973</v>
      </c>
      <c r="B748" s="155" t="s">
        <v>227</v>
      </c>
      <c r="C748" s="158" t="s">
        <v>392</v>
      </c>
    </row>
    <row r="749" spans="1:3" x14ac:dyDescent="0.2">
      <c r="A749" s="159">
        <v>974</v>
      </c>
      <c r="B749" s="155" t="s">
        <v>253</v>
      </c>
      <c r="C749" s="158" t="s">
        <v>392</v>
      </c>
    </row>
    <row r="750" spans="1:3" x14ac:dyDescent="0.2">
      <c r="A750" s="159">
        <v>975</v>
      </c>
      <c r="B750" s="155" t="s">
        <v>375</v>
      </c>
      <c r="C750" s="158" t="s">
        <v>392</v>
      </c>
    </row>
    <row r="751" spans="1:3" x14ac:dyDescent="0.2">
      <c r="A751" s="159">
        <v>976</v>
      </c>
      <c r="B751" s="155" t="s">
        <v>376</v>
      </c>
      <c r="C751" s="158" t="s">
        <v>392</v>
      </c>
    </row>
    <row r="752" spans="1:3" x14ac:dyDescent="0.2">
      <c r="A752" s="159">
        <v>978</v>
      </c>
      <c r="B752" s="155" t="s">
        <v>211</v>
      </c>
      <c r="C752" s="158" t="s">
        <v>393</v>
      </c>
    </row>
    <row r="753" spans="1:3" x14ac:dyDescent="0.2">
      <c r="A753" s="159">
        <v>979</v>
      </c>
      <c r="B753" s="155" t="s">
        <v>250</v>
      </c>
      <c r="C753" s="158" t="s">
        <v>393</v>
      </c>
    </row>
    <row r="754" spans="1:3" x14ac:dyDescent="0.2">
      <c r="A754" s="159">
        <v>980</v>
      </c>
      <c r="B754" s="155" t="s">
        <v>377</v>
      </c>
      <c r="C754" s="158" t="s">
        <v>392</v>
      </c>
    </row>
    <row r="755" spans="1:3" x14ac:dyDescent="0.2">
      <c r="A755" s="159">
        <v>981</v>
      </c>
      <c r="B755" s="155" t="s">
        <v>378</v>
      </c>
      <c r="C755" s="158" t="s">
        <v>393</v>
      </c>
    </row>
    <row r="756" spans="1:3" x14ac:dyDescent="0.2">
      <c r="A756" s="159">
        <v>982</v>
      </c>
      <c r="B756" s="155" t="s">
        <v>379</v>
      </c>
      <c r="C756" s="158" t="s">
        <v>392</v>
      </c>
    </row>
    <row r="757" spans="1:3" x14ac:dyDescent="0.2">
      <c r="A757" s="159">
        <v>983</v>
      </c>
      <c r="B757" s="155" t="s">
        <v>380</v>
      </c>
      <c r="C757" s="158" t="s">
        <v>392</v>
      </c>
    </row>
    <row r="758" spans="1:3" x14ac:dyDescent="0.2">
      <c r="A758" s="159">
        <v>984</v>
      </c>
      <c r="B758" s="155" t="s">
        <v>381</v>
      </c>
      <c r="C758" s="158" t="s">
        <v>392</v>
      </c>
    </row>
    <row r="759" spans="1:3" x14ac:dyDescent="0.2">
      <c r="A759" s="159">
        <v>985</v>
      </c>
      <c r="B759" s="155" t="s">
        <v>382</v>
      </c>
      <c r="C759" s="158" t="s">
        <v>392</v>
      </c>
    </row>
    <row r="760" spans="1:3" x14ac:dyDescent="0.2">
      <c r="A760" s="159">
        <v>989</v>
      </c>
      <c r="B760" s="155" t="s">
        <v>266</v>
      </c>
      <c r="C760" s="158" t="s">
        <v>392</v>
      </c>
    </row>
    <row r="761" spans="1:3" x14ac:dyDescent="0.2">
      <c r="A761" s="159">
        <v>990</v>
      </c>
      <c r="B761" s="155" t="s">
        <v>267</v>
      </c>
      <c r="C761" s="158" t="s">
        <v>393</v>
      </c>
    </row>
    <row r="762" spans="1:3" x14ac:dyDescent="0.2">
      <c r="A762" s="159">
        <v>991</v>
      </c>
      <c r="B762" s="155" t="s">
        <v>217</v>
      </c>
      <c r="C762" s="158" t="s">
        <v>393</v>
      </c>
    </row>
    <row r="763" spans="1:3" x14ac:dyDescent="0.2">
      <c r="A763" s="159">
        <v>996</v>
      </c>
      <c r="B763" s="155" t="s">
        <v>296</v>
      </c>
      <c r="C763" s="158" t="s">
        <v>392</v>
      </c>
    </row>
    <row r="764" spans="1:3" x14ac:dyDescent="0.2">
      <c r="A764" s="159">
        <v>997</v>
      </c>
      <c r="B764" s="155" t="s">
        <v>383</v>
      </c>
      <c r="C764" s="158" t="s">
        <v>392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10" max="10" width="12.42578125" bestFit="1" customWidth="1"/>
  </cols>
  <sheetData>
    <row r="1" spans="1:6" x14ac:dyDescent="0.2">
      <c r="A1" s="152" t="s">
        <v>16</v>
      </c>
      <c r="B1" s="152"/>
    </row>
    <row r="2" spans="1:6" ht="36.75" customHeight="1" x14ac:dyDescent="0.2">
      <c r="A2" s="278" t="str">
        <f>Overview!B4&amp; " - Effective from "&amp;Overview!C4&amp;" - "&amp;Overview!E4&amp;" Residual Charging Bands"</f>
        <v>Fulcrum Electricity Assets Ltd - GSP_A - Effective from 2026/27 - Final Residual Charging Bands</v>
      </c>
      <c r="B2" s="279"/>
      <c r="C2" s="279"/>
      <c r="D2" s="279"/>
      <c r="E2" s="279"/>
      <c r="F2" s="279"/>
    </row>
    <row r="4" spans="1:6" ht="25.5" x14ac:dyDescent="0.2">
      <c r="A4" s="173" t="s">
        <v>565</v>
      </c>
      <c r="B4" s="173" t="s">
        <v>561</v>
      </c>
      <c r="C4" s="173" t="s">
        <v>566</v>
      </c>
      <c r="D4" s="173" t="s">
        <v>570</v>
      </c>
      <c r="E4" s="173" t="s">
        <v>571</v>
      </c>
      <c r="F4" s="19" t="s">
        <v>573</v>
      </c>
    </row>
    <row r="5" spans="1:6" ht="14.25" x14ac:dyDescent="0.2">
      <c r="A5" s="174" t="s">
        <v>128</v>
      </c>
      <c r="B5" s="175" t="s">
        <v>563</v>
      </c>
      <c r="C5" s="175" t="s">
        <v>564</v>
      </c>
      <c r="D5" s="179" t="s">
        <v>564</v>
      </c>
      <c r="E5" s="179" t="s">
        <v>564</v>
      </c>
      <c r="F5" s="178">
        <v>0.92548288628155861</v>
      </c>
    </row>
    <row r="6" spans="1:6" ht="14.25" customHeight="1" x14ac:dyDescent="0.2">
      <c r="A6" s="272" t="s">
        <v>574</v>
      </c>
      <c r="B6" s="175">
        <v>1</v>
      </c>
      <c r="C6" s="175" t="s">
        <v>567</v>
      </c>
      <c r="D6" s="180">
        <v>0</v>
      </c>
      <c r="E6" s="180">
        <v>3986</v>
      </c>
      <c r="F6" s="178">
        <v>0.84210476401953638</v>
      </c>
    </row>
    <row r="7" spans="1:6" ht="14.25" x14ac:dyDescent="0.2">
      <c r="A7" s="273"/>
      <c r="B7" s="175">
        <v>2</v>
      </c>
      <c r="C7" s="175" t="s">
        <v>567</v>
      </c>
      <c r="D7" s="180">
        <v>3986</v>
      </c>
      <c r="E7" s="180">
        <v>13677</v>
      </c>
      <c r="F7" s="178">
        <v>2.414069239295805</v>
      </c>
    </row>
    <row r="8" spans="1:6" ht="14.25" x14ac:dyDescent="0.2">
      <c r="A8" s="273"/>
      <c r="B8" s="175">
        <v>3</v>
      </c>
      <c r="C8" s="175" t="s">
        <v>567</v>
      </c>
      <c r="D8" s="180">
        <v>13677</v>
      </c>
      <c r="E8" s="180">
        <v>27543</v>
      </c>
      <c r="F8" s="178">
        <v>5.0986357913510307</v>
      </c>
    </row>
    <row r="9" spans="1:6" ht="14.25" x14ac:dyDescent="0.2">
      <c r="A9" s="274"/>
      <c r="B9" s="175">
        <v>4</v>
      </c>
      <c r="C9" s="175" t="s">
        <v>567</v>
      </c>
      <c r="D9" s="180">
        <v>27543</v>
      </c>
      <c r="E9" s="180" t="s">
        <v>569</v>
      </c>
      <c r="F9" s="178">
        <v>13.187613723097726</v>
      </c>
    </row>
    <row r="10" spans="1:6" ht="14.25" x14ac:dyDescent="0.2">
      <c r="A10" s="272" t="s">
        <v>577</v>
      </c>
      <c r="B10" s="175">
        <v>1</v>
      </c>
      <c r="C10" s="175" t="s">
        <v>568</v>
      </c>
      <c r="D10" s="180">
        <v>0</v>
      </c>
      <c r="E10" s="180">
        <v>90</v>
      </c>
      <c r="F10" s="178">
        <v>26.166393737320885</v>
      </c>
    </row>
    <row r="11" spans="1:6" ht="14.25" x14ac:dyDescent="0.2">
      <c r="A11" s="273"/>
      <c r="B11" s="175">
        <v>2</v>
      </c>
      <c r="C11" s="175" t="s">
        <v>568</v>
      </c>
      <c r="D11" s="180">
        <v>90</v>
      </c>
      <c r="E11" s="180">
        <v>150</v>
      </c>
      <c r="F11" s="178">
        <v>42.302082274881535</v>
      </c>
    </row>
    <row r="12" spans="1:6" ht="14.25" x14ac:dyDescent="0.2">
      <c r="A12" s="273"/>
      <c r="B12" s="175">
        <v>3</v>
      </c>
      <c r="C12" s="175" t="s">
        <v>568</v>
      </c>
      <c r="D12" s="180">
        <v>150</v>
      </c>
      <c r="E12" s="180">
        <v>250</v>
      </c>
      <c r="F12" s="178">
        <v>58.200232452655406</v>
      </c>
    </row>
    <row r="13" spans="1:6" ht="14.25" x14ac:dyDescent="0.2">
      <c r="A13" s="274"/>
      <c r="B13" s="175">
        <v>4</v>
      </c>
      <c r="C13" s="175" t="s">
        <v>568</v>
      </c>
      <c r="D13" s="180">
        <v>250</v>
      </c>
      <c r="E13" s="180" t="s">
        <v>569</v>
      </c>
      <c r="F13" s="178">
        <v>164.846812323309</v>
      </c>
    </row>
    <row r="14" spans="1:6" ht="14.25" x14ac:dyDescent="0.2">
      <c r="A14" s="272" t="s">
        <v>576</v>
      </c>
      <c r="B14" s="175">
        <v>1</v>
      </c>
      <c r="C14" s="175" t="s">
        <v>568</v>
      </c>
      <c r="D14" s="180">
        <v>0</v>
      </c>
      <c r="E14" s="180">
        <v>500</v>
      </c>
      <c r="F14" s="178">
        <v>215.53052463559465</v>
      </c>
    </row>
    <row r="15" spans="1:6" ht="14.25" x14ac:dyDescent="0.2">
      <c r="A15" s="273"/>
      <c r="B15" s="175">
        <v>2</v>
      </c>
      <c r="C15" s="175" t="s">
        <v>568</v>
      </c>
      <c r="D15" s="180">
        <v>500</v>
      </c>
      <c r="E15" s="180">
        <v>1100</v>
      </c>
      <c r="F15" s="178">
        <v>451.76027638789571</v>
      </c>
    </row>
    <row r="16" spans="1:6" ht="14.25" x14ac:dyDescent="0.2">
      <c r="A16" s="273"/>
      <c r="B16" s="175">
        <v>3</v>
      </c>
      <c r="C16" s="175" t="s">
        <v>568</v>
      </c>
      <c r="D16" s="180">
        <v>1100</v>
      </c>
      <c r="E16" s="180">
        <v>2000</v>
      </c>
      <c r="F16" s="178">
        <v>826.81930625850976</v>
      </c>
    </row>
    <row r="17" spans="1:6" ht="14.25" x14ac:dyDescent="0.2">
      <c r="A17" s="274"/>
      <c r="B17" s="175">
        <v>4</v>
      </c>
      <c r="C17" s="175" t="s">
        <v>568</v>
      </c>
      <c r="D17" s="180">
        <v>2000</v>
      </c>
      <c r="E17" s="180" t="s">
        <v>569</v>
      </c>
      <c r="F17" s="178">
        <v>2459.461708814843</v>
      </c>
    </row>
    <row r="18" spans="1:6" ht="14.25" x14ac:dyDescent="0.2">
      <c r="A18" s="275" t="s">
        <v>575</v>
      </c>
      <c r="B18" s="175">
        <v>1</v>
      </c>
      <c r="C18" s="175" t="s">
        <v>568</v>
      </c>
      <c r="D18" s="180">
        <v>0</v>
      </c>
      <c r="E18" s="180">
        <v>3500</v>
      </c>
      <c r="F18" s="178">
        <v>18297.448563553713</v>
      </c>
    </row>
    <row r="19" spans="1:6" ht="14.25" x14ac:dyDescent="0.2">
      <c r="A19" s="276"/>
      <c r="B19" s="175">
        <v>2</v>
      </c>
      <c r="C19" s="175" t="s">
        <v>568</v>
      </c>
      <c r="D19" s="180">
        <v>3500</v>
      </c>
      <c r="E19" s="180">
        <v>11000</v>
      </c>
      <c r="F19" s="178">
        <v>88775.987809493337</v>
      </c>
    </row>
    <row r="20" spans="1:6" ht="14.25" x14ac:dyDescent="0.2">
      <c r="A20" s="276"/>
      <c r="B20" s="175">
        <v>3</v>
      </c>
      <c r="C20" s="175" t="s">
        <v>568</v>
      </c>
      <c r="D20" s="180">
        <v>11000</v>
      </c>
      <c r="E20" s="180">
        <v>20000</v>
      </c>
      <c r="F20" s="178">
        <v>212600.28969219673</v>
      </c>
    </row>
    <row r="21" spans="1:6" ht="14.25" x14ac:dyDescent="0.2">
      <c r="A21" s="277"/>
      <c r="B21" s="175">
        <v>4</v>
      </c>
      <c r="C21" s="175" t="s">
        <v>568</v>
      </c>
      <c r="D21" s="180">
        <v>20000</v>
      </c>
      <c r="E21" s="180" t="s">
        <v>569</v>
      </c>
      <c r="F21" s="178">
        <v>278592.24387816963</v>
      </c>
    </row>
    <row r="22" spans="1:6" x14ac:dyDescent="0.2">
      <c r="A22" t="s">
        <v>572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41"/>
  <sheetViews>
    <sheetView showGridLines="0" zoomScale="90" zoomScaleNormal="90" workbookViewId="0"/>
  </sheetViews>
  <sheetFormatPr defaultRowHeight="12.75" x14ac:dyDescent="0.2"/>
  <cols>
    <col min="1" max="1" width="44.85546875" customWidth="1"/>
    <col min="2" max="2" width="38.28515625" customWidth="1"/>
    <col min="3" max="3" width="0.140625" customWidth="1"/>
  </cols>
  <sheetData>
    <row r="1" spans="1:2" x14ac:dyDescent="0.2">
      <c r="A1" s="152" t="s">
        <v>16</v>
      </c>
    </row>
    <row r="2" spans="1:2" ht="33" customHeight="1" x14ac:dyDescent="0.2">
      <c r="A2" s="237" t="str">
        <f>Overview!C4&amp;" - Effective from "&amp;Overview!D4&amp;" - "&amp;Overview!F4&amp;" TNUoS Mapping"</f>
        <v>2026/27 - Effective from 1 April 2026 -  TNUoS Mapping</v>
      </c>
      <c r="B2" s="239"/>
    </row>
    <row r="3" spans="1:2" ht="8.25" customHeight="1" x14ac:dyDescent="0.2"/>
    <row r="4" spans="1:2" ht="20.25" customHeight="1" x14ac:dyDescent="0.2">
      <c r="A4" s="173" t="s">
        <v>633</v>
      </c>
      <c r="B4" s="173" t="s">
        <v>634</v>
      </c>
    </row>
    <row r="5" spans="1:2" ht="15.75" customHeight="1" x14ac:dyDescent="0.2">
      <c r="A5" s="189" t="s">
        <v>632</v>
      </c>
      <c r="B5" s="189" t="s">
        <v>635</v>
      </c>
    </row>
    <row r="6" spans="1:2" ht="15.75" customHeight="1" x14ac:dyDescent="0.2">
      <c r="A6" s="190" t="s">
        <v>448</v>
      </c>
      <c r="B6" s="190" t="s">
        <v>636</v>
      </c>
    </row>
    <row r="7" spans="1:2" ht="15.75" customHeight="1" x14ac:dyDescent="0.2">
      <c r="A7" s="190" t="s">
        <v>579</v>
      </c>
      <c r="B7" s="190" t="str">
        <f>$B$6</f>
        <v>n/a (Non-Final Demand Site)</v>
      </c>
    </row>
    <row r="8" spans="1:2" ht="15.75" customHeight="1" x14ac:dyDescent="0.2">
      <c r="A8" s="189" t="s">
        <v>580</v>
      </c>
      <c r="B8" s="189" t="s">
        <v>637</v>
      </c>
    </row>
    <row r="9" spans="1:2" ht="15.75" customHeight="1" x14ac:dyDescent="0.2">
      <c r="A9" s="189" t="s">
        <v>581</v>
      </c>
      <c r="B9" s="189" t="s">
        <v>638</v>
      </c>
    </row>
    <row r="10" spans="1:2" ht="15.75" customHeight="1" x14ac:dyDescent="0.2">
      <c r="A10" s="189" t="s">
        <v>582</v>
      </c>
      <c r="B10" s="189" t="s">
        <v>639</v>
      </c>
    </row>
    <row r="11" spans="1:2" ht="15.75" customHeight="1" x14ac:dyDescent="0.2">
      <c r="A11" s="189" t="s">
        <v>583</v>
      </c>
      <c r="B11" s="189" t="s">
        <v>640</v>
      </c>
    </row>
    <row r="12" spans="1:2" ht="15.75" customHeight="1" x14ac:dyDescent="0.2">
      <c r="A12" s="190" t="s">
        <v>129</v>
      </c>
      <c r="B12" s="190" t="str">
        <f t="shared" ref="B12:B13" si="0">$B$6</f>
        <v>n/a (Non-Final Demand Site)</v>
      </c>
    </row>
    <row r="13" spans="1:2" ht="15.75" customHeight="1" x14ac:dyDescent="0.2">
      <c r="A13" s="190" t="s">
        <v>449</v>
      </c>
      <c r="B13" s="190" t="str">
        <f t="shared" si="0"/>
        <v>n/a (Non-Final Demand Site)</v>
      </c>
    </row>
    <row r="14" spans="1:2" ht="15.75" customHeight="1" x14ac:dyDescent="0.2">
      <c r="A14" s="189" t="s">
        <v>450</v>
      </c>
      <c r="B14" s="189" t="s">
        <v>641</v>
      </c>
    </row>
    <row r="15" spans="1:2" ht="15.75" customHeight="1" x14ac:dyDescent="0.2">
      <c r="A15" s="189" t="s">
        <v>451</v>
      </c>
      <c r="B15" s="189" t="s">
        <v>642</v>
      </c>
    </row>
    <row r="16" spans="1:2" ht="15.75" customHeight="1" x14ac:dyDescent="0.2">
      <c r="A16" s="189" t="s">
        <v>452</v>
      </c>
      <c r="B16" s="189" t="s">
        <v>643</v>
      </c>
    </row>
    <row r="17" spans="1:2" ht="15.75" customHeight="1" x14ac:dyDescent="0.2">
      <c r="A17" s="189" t="s">
        <v>453</v>
      </c>
      <c r="B17" s="189" t="s">
        <v>644</v>
      </c>
    </row>
    <row r="18" spans="1:2" ht="15.75" customHeight="1" x14ac:dyDescent="0.2">
      <c r="A18" s="190" t="s">
        <v>454</v>
      </c>
      <c r="B18" s="190" t="str">
        <f>$B$6</f>
        <v>n/a (Non-Final Demand Site)</v>
      </c>
    </row>
    <row r="19" spans="1:2" ht="15.75" customHeight="1" x14ac:dyDescent="0.2">
      <c r="A19" s="189" t="s">
        <v>455</v>
      </c>
      <c r="B19" s="189" t="s">
        <v>641</v>
      </c>
    </row>
    <row r="20" spans="1:2" ht="15.75" customHeight="1" x14ac:dyDescent="0.2">
      <c r="A20" s="189" t="s">
        <v>456</v>
      </c>
      <c r="B20" s="189" t="s">
        <v>642</v>
      </c>
    </row>
    <row r="21" spans="1:2" ht="15.75" customHeight="1" x14ac:dyDescent="0.2">
      <c r="A21" s="189" t="s">
        <v>457</v>
      </c>
      <c r="B21" s="189" t="s">
        <v>643</v>
      </c>
    </row>
    <row r="22" spans="1:2" ht="15.75" customHeight="1" x14ac:dyDescent="0.2">
      <c r="A22" s="189" t="s">
        <v>458</v>
      </c>
      <c r="B22" s="189" t="s">
        <v>644</v>
      </c>
    </row>
    <row r="23" spans="1:2" ht="15.75" customHeight="1" x14ac:dyDescent="0.2">
      <c r="A23" s="190" t="s">
        <v>459</v>
      </c>
      <c r="B23" s="190" t="str">
        <f>$B$6</f>
        <v>n/a (Non-Final Demand Site)</v>
      </c>
    </row>
    <row r="24" spans="1:2" ht="15.75" customHeight="1" x14ac:dyDescent="0.2">
      <c r="A24" s="189" t="s">
        <v>460</v>
      </c>
      <c r="B24" s="189" t="s">
        <v>645</v>
      </c>
    </row>
    <row r="25" spans="1:2" ht="15.75" customHeight="1" x14ac:dyDescent="0.2">
      <c r="A25" s="189" t="s">
        <v>461</v>
      </c>
      <c r="B25" s="189" t="s">
        <v>646</v>
      </c>
    </row>
    <row r="26" spans="1:2" ht="15.75" customHeight="1" x14ac:dyDescent="0.2">
      <c r="A26" s="189" t="s">
        <v>462</v>
      </c>
      <c r="B26" s="189" t="s">
        <v>647</v>
      </c>
    </row>
    <row r="27" spans="1:2" ht="15.75" customHeight="1" x14ac:dyDescent="0.2">
      <c r="A27" s="189" t="s">
        <v>463</v>
      </c>
      <c r="B27" s="189" t="s">
        <v>648</v>
      </c>
    </row>
    <row r="28" spans="1:2" ht="15.75" customHeight="1" x14ac:dyDescent="0.2">
      <c r="A28" s="190" t="s">
        <v>130</v>
      </c>
      <c r="B28" s="190" t="s">
        <v>649</v>
      </c>
    </row>
    <row r="29" spans="1:2" ht="15.75" customHeight="1" x14ac:dyDescent="0.2">
      <c r="A29" s="190" t="s">
        <v>131</v>
      </c>
      <c r="B29" s="190" t="str">
        <f t="shared" ref="B29:B37" si="1">$B$6</f>
        <v>n/a (Non-Final Demand Site)</v>
      </c>
    </row>
    <row r="30" spans="1:2" ht="15.75" customHeight="1" x14ac:dyDescent="0.2">
      <c r="A30" s="190" t="s">
        <v>132</v>
      </c>
      <c r="B30" s="190" t="str">
        <f t="shared" si="1"/>
        <v>n/a (Non-Final Demand Site)</v>
      </c>
    </row>
    <row r="31" spans="1:2" ht="15.75" customHeight="1" x14ac:dyDescent="0.2">
      <c r="A31" s="190" t="s">
        <v>133</v>
      </c>
      <c r="B31" s="190" t="str">
        <f t="shared" si="1"/>
        <v>n/a (Non-Final Demand Site)</v>
      </c>
    </row>
    <row r="32" spans="1:2" ht="15.75" customHeight="1" x14ac:dyDescent="0.2">
      <c r="A32" s="190" t="s">
        <v>134</v>
      </c>
      <c r="B32" s="190" t="str">
        <f t="shared" si="1"/>
        <v>n/a (Non-Final Demand Site)</v>
      </c>
    </row>
    <row r="33" spans="1:2" ht="15.75" customHeight="1" x14ac:dyDescent="0.2">
      <c r="A33" s="190" t="s">
        <v>135</v>
      </c>
      <c r="B33" s="190" t="str">
        <f t="shared" si="1"/>
        <v>n/a (Non-Final Demand Site)</v>
      </c>
    </row>
    <row r="34" spans="1:2" ht="15.75" customHeight="1" x14ac:dyDescent="0.2">
      <c r="A34" s="190" t="s">
        <v>136</v>
      </c>
      <c r="B34" s="190" t="str">
        <f t="shared" si="1"/>
        <v>n/a (Non-Final Demand Site)</v>
      </c>
    </row>
    <row r="35" spans="1:2" ht="15.75" customHeight="1" x14ac:dyDescent="0.2">
      <c r="A35" s="190" t="s">
        <v>137</v>
      </c>
      <c r="B35" s="190" t="str">
        <f t="shared" si="1"/>
        <v>n/a (Non-Final Demand Site)</v>
      </c>
    </row>
    <row r="36" spans="1:2" ht="15.75" customHeight="1" x14ac:dyDescent="0.2">
      <c r="A36" s="190" t="s">
        <v>138</v>
      </c>
      <c r="B36" s="190" t="str">
        <f t="shared" si="1"/>
        <v>n/a (Non-Final Demand Site)</v>
      </c>
    </row>
    <row r="37" spans="1:2" ht="15.75" customHeight="1" x14ac:dyDescent="0.2">
      <c r="A37" s="190" t="s">
        <v>654</v>
      </c>
      <c r="B37" s="190" t="str">
        <f t="shared" si="1"/>
        <v>n/a (Non-Final Demand Site)</v>
      </c>
    </row>
    <row r="38" spans="1:2" ht="15.75" customHeight="1" x14ac:dyDescent="0.2">
      <c r="A38" s="189" t="s">
        <v>655</v>
      </c>
      <c r="B38" s="189" t="s">
        <v>650</v>
      </c>
    </row>
    <row r="39" spans="1:2" ht="15.75" customHeight="1" x14ac:dyDescent="0.2">
      <c r="A39" s="189" t="s">
        <v>656</v>
      </c>
      <c r="B39" s="189" t="s">
        <v>651</v>
      </c>
    </row>
    <row r="40" spans="1:2" ht="15.75" customHeight="1" x14ac:dyDescent="0.2">
      <c r="A40" s="189" t="s">
        <v>657</v>
      </c>
      <c r="B40" s="189" t="s">
        <v>652</v>
      </c>
    </row>
    <row r="41" spans="1:2" ht="15.75" customHeight="1" x14ac:dyDescent="0.2">
      <c r="A41" s="189" t="s">
        <v>658</v>
      </c>
      <c r="B41" s="189" t="s">
        <v>653</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election activeCell="B10" sqref="B10"/>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9" width="9.140625" hidden="1" customWidth="1"/>
    <col min="30" max="35" width="0" hidden="1" customWidth="1"/>
  </cols>
  <sheetData>
    <row r="1" spans="1:153" x14ac:dyDescent="0.2">
      <c r="B1" s="91" t="s">
        <v>16</v>
      </c>
    </row>
    <row r="2" spans="1:153" s="1" customFormat="1" ht="21.75" customHeight="1" x14ac:dyDescent="0.2">
      <c r="B2" s="280" t="str">
        <f>Overview!B4&amp; " - Effective from "&amp;Overview!D4&amp;" - "&amp;Overview!E4</f>
        <v>Fulcrum Electricity Assets Ltd - GSP_A - Effective from 1 April 2026 - Final</v>
      </c>
      <c r="C2" s="281"/>
      <c r="D2" s="281"/>
      <c r="E2" s="281"/>
      <c r="F2" s="281"/>
      <c r="G2" s="281"/>
      <c r="H2" s="281"/>
      <c r="I2" s="281"/>
      <c r="J2" s="281"/>
      <c r="K2" s="281"/>
      <c r="L2" s="281"/>
      <c r="M2" s="281"/>
      <c r="N2" s="281"/>
      <c r="O2" s="281"/>
      <c r="P2" s="281"/>
      <c r="Q2" s="281"/>
      <c r="R2" s="281"/>
      <c r="S2" s="281"/>
      <c r="T2" s="282"/>
      <c r="U2"/>
      <c r="V2"/>
      <c r="W2"/>
      <c r="X2"/>
      <c r="Y2"/>
      <c r="Z2"/>
      <c r="AA2"/>
      <c r="AB2" s="26" t="s">
        <v>116</v>
      </c>
      <c r="AC2" s="50" t="s">
        <v>141</v>
      </c>
      <c r="AD2" s="50" t="s">
        <v>143</v>
      </c>
      <c r="AE2" s="50" t="s">
        <v>142</v>
      </c>
      <c r="AF2" s="13" t="s">
        <v>21</v>
      </c>
      <c r="AG2" s="13" t="s">
        <v>22</v>
      </c>
      <c r="AH2" s="26" t="s">
        <v>117</v>
      </c>
      <c r="AI2" s="13"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05" customFormat="1" ht="9" customHeight="1" x14ac:dyDescent="0.2">
      <c r="A3" s="104"/>
      <c r="B3" s="104"/>
      <c r="C3" s="104"/>
      <c r="D3" s="104"/>
      <c r="E3" s="104"/>
      <c r="F3" s="104"/>
      <c r="G3" s="104"/>
      <c r="H3" s="104"/>
      <c r="I3" s="104"/>
      <c r="J3" s="104"/>
      <c r="K3" s="104"/>
      <c r="L3"/>
      <c r="M3"/>
      <c r="N3"/>
      <c r="O3"/>
      <c r="P3"/>
      <c r="Q3"/>
      <c r="R3"/>
      <c r="S3"/>
      <c r="T3"/>
      <c r="U3"/>
      <c r="V3"/>
      <c r="W3"/>
      <c r="X3"/>
      <c r="Y3"/>
      <c r="Z3"/>
      <c r="AA3"/>
      <c r="AB3" s="15" t="s">
        <v>632</v>
      </c>
      <c r="AC3" s="138" t="s">
        <v>147</v>
      </c>
      <c r="AD3" s="139" t="s">
        <v>149</v>
      </c>
      <c r="AE3" s="140" t="s">
        <v>142</v>
      </c>
      <c r="AF3" s="146" t="s">
        <v>151</v>
      </c>
      <c r="AG3" s="141" t="s">
        <v>154</v>
      </c>
      <c r="AH3" s="141" t="s">
        <v>154</v>
      </c>
      <c r="AI3" s="142" t="s">
        <v>154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
      <c r="B4" s="286" t="s">
        <v>145</v>
      </c>
      <c r="C4" s="287"/>
      <c r="D4" s="287"/>
      <c r="E4" s="287"/>
      <c r="F4" s="287"/>
      <c r="G4" s="287"/>
      <c r="H4" s="287"/>
      <c r="I4" s="288"/>
      <c r="L4" s="286" t="s">
        <v>146</v>
      </c>
      <c r="M4" s="287"/>
      <c r="N4" s="287"/>
      <c r="O4" s="287"/>
      <c r="P4" s="287"/>
      <c r="Q4" s="287"/>
      <c r="R4" s="287"/>
      <c r="S4" s="287"/>
      <c r="T4" s="288"/>
      <c r="AB4" s="15" t="s">
        <v>448</v>
      </c>
      <c r="AC4" s="138" t="s">
        <v>147</v>
      </c>
      <c r="AD4" s="139" t="s">
        <v>149</v>
      </c>
      <c r="AE4" s="140" t="s">
        <v>142</v>
      </c>
      <c r="AF4" s="141" t="s">
        <v>154</v>
      </c>
      <c r="AG4" s="141" t="s">
        <v>154</v>
      </c>
      <c r="AH4" s="141" t="s">
        <v>154</v>
      </c>
      <c r="AI4" s="142" t="s">
        <v>154</v>
      </c>
    </row>
    <row r="5" spans="1:153" ht="27.75" customHeight="1" x14ac:dyDescent="0.2">
      <c r="B5" s="289" t="s">
        <v>94</v>
      </c>
      <c r="C5" s="289"/>
      <c r="D5" s="289"/>
      <c r="E5" s="289"/>
      <c r="F5" s="289"/>
      <c r="G5" s="289"/>
      <c r="H5" s="289"/>
      <c r="I5" s="289"/>
      <c r="L5" s="215" t="s">
        <v>693</v>
      </c>
      <c r="M5" s="215"/>
      <c r="N5" s="215"/>
      <c r="O5" s="215"/>
      <c r="P5" s="215"/>
      <c r="Q5" s="215"/>
      <c r="R5" s="215"/>
      <c r="S5" s="215"/>
      <c r="T5" s="215"/>
      <c r="AB5" s="15" t="s">
        <v>579</v>
      </c>
      <c r="AC5" s="138" t="s">
        <v>147</v>
      </c>
      <c r="AD5" s="139" t="s">
        <v>149</v>
      </c>
      <c r="AE5" s="140" t="s">
        <v>142</v>
      </c>
      <c r="AF5" s="146" t="s">
        <v>151</v>
      </c>
      <c r="AG5" s="141" t="s">
        <v>154</v>
      </c>
      <c r="AH5" s="141" t="s">
        <v>154</v>
      </c>
      <c r="AI5" s="142" t="s">
        <v>154</v>
      </c>
    </row>
    <row r="6" spans="1:153" s="106" customFormat="1" ht="27.75" customHeight="1" x14ac:dyDescent="0.2">
      <c r="B6" s="215" t="s">
        <v>694</v>
      </c>
      <c r="C6" s="215"/>
      <c r="D6" s="215"/>
      <c r="E6" s="215"/>
      <c r="F6" s="215"/>
      <c r="G6" s="215"/>
      <c r="H6" s="215"/>
      <c r="I6" s="215"/>
      <c r="L6" s="215" t="s">
        <v>695</v>
      </c>
      <c r="M6" s="215"/>
      <c r="N6" s="215"/>
      <c r="O6" s="215"/>
      <c r="P6" s="215"/>
      <c r="Q6" s="215"/>
      <c r="R6" s="215"/>
      <c r="S6" s="215"/>
      <c r="T6" s="215"/>
      <c r="AB6" s="15" t="s">
        <v>580</v>
      </c>
      <c r="AC6" s="138" t="s">
        <v>147</v>
      </c>
      <c r="AD6" s="139" t="s">
        <v>149</v>
      </c>
      <c r="AE6" s="140" t="s">
        <v>142</v>
      </c>
      <c r="AF6" s="146" t="s">
        <v>151</v>
      </c>
      <c r="AG6" s="141" t="s">
        <v>154</v>
      </c>
      <c r="AH6" s="141" t="s">
        <v>154</v>
      </c>
      <c r="AI6" s="142" t="s">
        <v>154</v>
      </c>
    </row>
    <row r="7" spans="1:153" ht="18" customHeight="1" x14ac:dyDescent="0.2">
      <c r="B7" s="289" t="s">
        <v>95</v>
      </c>
      <c r="C7" s="289"/>
      <c r="D7" s="289"/>
      <c r="E7" s="289"/>
      <c r="F7" s="289"/>
      <c r="G7" s="289"/>
      <c r="H7" s="289"/>
      <c r="I7" s="289"/>
      <c r="L7" s="289" t="s">
        <v>96</v>
      </c>
      <c r="M7" s="289"/>
      <c r="N7" s="289"/>
      <c r="O7" s="289"/>
      <c r="P7" s="289"/>
      <c r="Q7" s="289"/>
      <c r="R7" s="289"/>
      <c r="S7" s="289"/>
      <c r="T7" s="289"/>
      <c r="AB7" s="15" t="s">
        <v>581</v>
      </c>
      <c r="AC7" s="138" t="s">
        <v>147</v>
      </c>
      <c r="AD7" s="139" t="s">
        <v>149</v>
      </c>
      <c r="AE7" s="140" t="s">
        <v>142</v>
      </c>
      <c r="AF7" s="146" t="s">
        <v>151</v>
      </c>
      <c r="AG7" s="141" t="s">
        <v>154</v>
      </c>
      <c r="AH7" s="141" t="s">
        <v>154</v>
      </c>
      <c r="AI7" s="142" t="s">
        <v>154</v>
      </c>
    </row>
    <row r="8" spans="1:153" ht="8.25" customHeight="1" x14ac:dyDescent="0.2">
      <c r="AB8" s="15" t="s">
        <v>582</v>
      </c>
      <c r="AC8" s="138" t="s">
        <v>147</v>
      </c>
      <c r="AD8" s="139" t="s">
        <v>149</v>
      </c>
      <c r="AE8" s="140" t="s">
        <v>142</v>
      </c>
      <c r="AF8" s="146" t="s">
        <v>151</v>
      </c>
      <c r="AG8" s="141" t="s">
        <v>154</v>
      </c>
      <c r="AH8" s="141" t="s">
        <v>154</v>
      </c>
      <c r="AI8" s="142" t="s">
        <v>154</v>
      </c>
    </row>
    <row r="9" spans="1:153" ht="72" customHeight="1" x14ac:dyDescent="0.2">
      <c r="B9" s="107" t="s">
        <v>97</v>
      </c>
      <c r="C9" s="108" t="str">
        <f>IFERROR(_xlfn.XLOOKUP($B$10,$AB$2:$AB$34,AC$2:AC$34),AC2)</f>
        <v>Red/black unit charge
p/kWh</v>
      </c>
      <c r="D9" s="108" t="str">
        <f t="shared" ref="D9:I9" si="0">IFERROR(_xlfn.XLOOKUP($B$10,$AB$2:$AB$34,AD$2:AD$34),AD2)</f>
        <v>Amber/yellow unit charge
p/kWh</v>
      </c>
      <c r="E9" s="108" t="str">
        <f t="shared" si="0"/>
        <v>Green unit charge
p/kWh</v>
      </c>
      <c r="F9" s="108" t="str">
        <f t="shared" si="0"/>
        <v>Fixed charge p/MPAN/day</v>
      </c>
      <c r="G9" s="108" t="str">
        <f t="shared" si="0"/>
        <v>Capacity charge p/kVA/day</v>
      </c>
      <c r="H9" s="108" t="str">
        <f t="shared" si="0"/>
        <v>Exceeded capacity charge
p/kVA/day</v>
      </c>
      <c r="I9" s="108" t="str">
        <f t="shared" si="0"/>
        <v>Reactive power charge
p/kVArh</v>
      </c>
      <c r="L9" s="107" t="s">
        <v>98</v>
      </c>
      <c r="M9" s="125" t="str">
        <f>'Annex 2 Designated EHV charges'!I9</f>
        <v>Import
Super Red
unit charge
(p/kWh)</v>
      </c>
      <c r="N9" s="125" t="str">
        <f>'Annex 2 Designated EHV charges'!J9</f>
        <v>Import
fixed charge
(p/day)</v>
      </c>
      <c r="O9" s="125" t="str">
        <f>'Annex 2 Designated EHV charges'!K9</f>
        <v>Import
capacity charge
(p/kVA/day)</v>
      </c>
      <c r="P9" s="125" t="str">
        <f>'Annex 2 Designated EHV charges'!L9</f>
        <v>Import
exceeded capacity charge
(p/kVA/day)</v>
      </c>
      <c r="Q9" s="126" t="str">
        <f>'Annex 2 Designated EHV charges'!M9</f>
        <v>Export
Super Red
unit charge
(p/kWh)</v>
      </c>
      <c r="R9" s="126" t="str">
        <f>'Annex 2 Designated EHV charges'!N9</f>
        <v>Export
fixed charge
(p/day)</v>
      </c>
      <c r="S9" s="126" t="str">
        <f>'Annex 2 Designated EHV charges'!O9</f>
        <v>Export
capacity charge
(p/kVA/day)</v>
      </c>
      <c r="T9" s="126" t="str">
        <f>'Annex 2 Designated EHV charges'!P9</f>
        <v>Export
exceeded capacity charge
(p/kVA/day)</v>
      </c>
      <c r="AB9" s="15" t="s">
        <v>583</v>
      </c>
      <c r="AC9" s="138" t="s">
        <v>147</v>
      </c>
      <c r="AD9" s="139" t="s">
        <v>149</v>
      </c>
      <c r="AE9" s="140" t="s">
        <v>142</v>
      </c>
      <c r="AF9" s="146" t="s">
        <v>151</v>
      </c>
      <c r="AG9" s="141" t="s">
        <v>154</v>
      </c>
      <c r="AH9" s="141" t="s">
        <v>154</v>
      </c>
      <c r="AI9" s="142" t="s">
        <v>154</v>
      </c>
    </row>
    <row r="10" spans="1:153" ht="30" customHeight="1" x14ac:dyDescent="0.2">
      <c r="B10" s="98"/>
      <c r="C10" s="122" t="str">
        <f>IFERROR(VLOOKUP($B$10,'Annex 1 LV, HV and UMS charges'!$A:$K,4,FALSE),"")</f>
        <v/>
      </c>
      <c r="D10" s="123" t="str">
        <f>IFERROR(VLOOKUP($B$10,'Annex 1 LV, HV and UMS charges'!$A:$K,5,FALSE),"")</f>
        <v/>
      </c>
      <c r="E10" s="123" t="str">
        <f>IFERROR(VLOOKUP($B$10,'Annex 1 LV, HV and UMS charges'!$A:$K,6,FALSE),"")</f>
        <v/>
      </c>
      <c r="F10" s="100" t="str">
        <f>IFERROR(VLOOKUP($B$10,'Annex 1 LV, HV and UMS charges'!$A:$K,7,FALSE),"")</f>
        <v/>
      </c>
      <c r="G10" s="100" t="str">
        <f>IFERROR(VLOOKUP($B$10,'Annex 1 LV, HV and UMS charges'!$A:$K,8,FALSE),"")</f>
        <v/>
      </c>
      <c r="H10" s="100" t="str">
        <f>IFERROR(VLOOKUP($B$10,'Annex 1 LV, HV and UMS charges'!$A:$K,9,FALSE),"")</f>
        <v/>
      </c>
      <c r="I10" s="100" t="str">
        <f>IFERROR(VLOOKUP($B$10,'Annex 1 LV, HV and UMS charges'!$A:$K,10,FALSE),"")</f>
        <v/>
      </c>
      <c r="L10" s="98"/>
      <c r="M10" s="187">
        <f>IFERROR(_xlfn.XLOOKUP($L$10,'Annex 2 Designated EHV charges'!$G:$G,'Annex 2 Designated EHV charges'!I:I),"")</f>
        <v>0</v>
      </c>
      <c r="N10" s="100">
        <f>IFERROR(_xlfn.XLOOKUP($L$10,'Annex 2 Designated EHV charges'!$G:$G,'Annex 2 Designated EHV charges'!J:J),"")</f>
        <v>0</v>
      </c>
      <c r="O10" s="100">
        <f>IFERROR(_xlfn.XLOOKUP($L$10,'Annex 2 Designated EHV charges'!$G:$G,'Annex 2 Designated EHV charges'!K:K),"")</f>
        <v>0</v>
      </c>
      <c r="P10" s="100">
        <f>IFERROR(_xlfn.XLOOKUP($L$10,'Annex 2 Designated EHV charges'!$G:$G,'Annex 2 Designated EHV charges'!L:L),"")</f>
        <v>0</v>
      </c>
      <c r="Q10" s="188">
        <f>IFERROR(_xlfn.XLOOKUP($L$10,'Annex 2 Designated EHV charges'!$G:$G,'Annex 2 Designated EHV charges'!M:M),"")</f>
        <v>0</v>
      </c>
      <c r="R10" s="110">
        <f>IFERROR(_xlfn.XLOOKUP($L$10,'Annex 2 Designated EHV charges'!$G:$G,'Annex 2 Designated EHV charges'!N:N),"")</f>
        <v>0</v>
      </c>
      <c r="S10" s="110">
        <f>IFERROR(_xlfn.XLOOKUP($L$10,'Annex 2 Designated EHV charges'!$G:$G,'Annex 2 Designated EHV charges'!O:O),"")</f>
        <v>0</v>
      </c>
      <c r="T10" s="110">
        <f>IFERROR(_xlfn.XLOOKUP($L$10,'Annex 2 Designated EHV charges'!$G:$G,'Annex 2 Designated EHV charges'!P:P),"")</f>
        <v>0</v>
      </c>
      <c r="AB10" s="15" t="s">
        <v>129</v>
      </c>
      <c r="AC10" s="138" t="s">
        <v>147</v>
      </c>
      <c r="AD10" s="139" t="s">
        <v>149</v>
      </c>
      <c r="AE10" s="140" t="s">
        <v>142</v>
      </c>
      <c r="AF10" s="141" t="s">
        <v>154</v>
      </c>
      <c r="AG10" s="141" t="s">
        <v>154</v>
      </c>
      <c r="AH10" s="141" t="s">
        <v>154</v>
      </c>
      <c r="AI10" s="142" t="s">
        <v>154</v>
      </c>
    </row>
    <row r="11" spans="1:153" ht="7.5" customHeight="1" x14ac:dyDescent="0.2">
      <c r="AB11" s="15" t="s">
        <v>449</v>
      </c>
      <c r="AC11" s="138" t="s">
        <v>147</v>
      </c>
      <c r="AD11" s="139" t="s">
        <v>149</v>
      </c>
      <c r="AE11" s="140" t="s">
        <v>142</v>
      </c>
      <c r="AF11" s="146" t="s">
        <v>151</v>
      </c>
      <c r="AG11" s="146" t="s">
        <v>152</v>
      </c>
      <c r="AH11" s="147" t="s">
        <v>153</v>
      </c>
      <c r="AI11" s="148" t="s">
        <v>28</v>
      </c>
    </row>
    <row r="12" spans="1:153" ht="88.5" customHeight="1" x14ac:dyDescent="0.2">
      <c r="B12" s="111" t="s">
        <v>64</v>
      </c>
      <c r="C12" s="108" t="str">
        <f>C9</f>
        <v>Red/black unit charge
p/kWh</v>
      </c>
      <c r="D12" s="108" t="str">
        <f>D9</f>
        <v>Amber/yellow unit charge
p/kWh</v>
      </c>
      <c r="E12" s="108" t="str">
        <f>E9</f>
        <v>Green unit charge
p/kWh</v>
      </c>
      <c r="F12" s="108" t="s">
        <v>65</v>
      </c>
      <c r="G12" s="108" t="s">
        <v>62</v>
      </c>
      <c r="H12" s="108" t="s">
        <v>120</v>
      </c>
      <c r="I12" s="108" t="s">
        <v>63</v>
      </c>
      <c r="L12" s="111" t="s">
        <v>64</v>
      </c>
      <c r="M12" s="108" t="s">
        <v>84</v>
      </c>
      <c r="N12" s="108" t="s">
        <v>65</v>
      </c>
      <c r="O12" s="108" t="s">
        <v>80</v>
      </c>
      <c r="P12" s="108" t="s">
        <v>120</v>
      </c>
      <c r="Q12" s="109" t="s">
        <v>82</v>
      </c>
      <c r="R12" s="109" t="s">
        <v>65</v>
      </c>
      <c r="S12" s="109" t="s">
        <v>81</v>
      </c>
      <c r="T12" s="109" t="s">
        <v>120</v>
      </c>
      <c r="AB12" s="15" t="s">
        <v>450</v>
      </c>
      <c r="AC12" s="138" t="s">
        <v>147</v>
      </c>
      <c r="AD12" s="139" t="s">
        <v>149</v>
      </c>
      <c r="AE12" s="140" t="s">
        <v>142</v>
      </c>
      <c r="AF12" s="146" t="s">
        <v>151</v>
      </c>
      <c r="AG12" s="146" t="s">
        <v>152</v>
      </c>
      <c r="AH12" s="147" t="s">
        <v>153</v>
      </c>
      <c r="AI12" s="148" t="s">
        <v>28</v>
      </c>
    </row>
    <row r="13" spans="1:153" ht="30" customHeight="1" x14ac:dyDescent="0.2">
      <c r="B13" s="112" t="s">
        <v>66</v>
      </c>
      <c r="C13" s="117"/>
      <c r="D13" s="117"/>
      <c r="E13" s="117"/>
      <c r="F13" s="117"/>
      <c r="G13" s="117"/>
      <c r="H13" s="117"/>
      <c r="I13" s="117"/>
      <c r="L13" s="112" t="s">
        <v>66</v>
      </c>
      <c r="M13" s="101"/>
      <c r="N13" s="101"/>
      <c r="O13" s="101"/>
      <c r="P13" s="101"/>
      <c r="Q13" s="102"/>
      <c r="R13" s="102">
        <f>N13</f>
        <v>0</v>
      </c>
      <c r="S13" s="102"/>
      <c r="T13" s="102"/>
      <c r="AB13" s="15" t="s">
        <v>451</v>
      </c>
      <c r="AC13" s="138" t="s">
        <v>147</v>
      </c>
      <c r="AD13" s="139" t="s">
        <v>149</v>
      </c>
      <c r="AE13" s="140" t="s">
        <v>142</v>
      </c>
      <c r="AF13" s="146" t="s">
        <v>151</v>
      </c>
      <c r="AG13" s="146" t="s">
        <v>152</v>
      </c>
      <c r="AH13" s="147" t="s">
        <v>153</v>
      </c>
      <c r="AI13" s="148" t="s">
        <v>28</v>
      </c>
    </row>
    <row r="14" spans="1:153" ht="30" customHeight="1" x14ac:dyDescent="0.2">
      <c r="B14" s="113" t="s">
        <v>68</v>
      </c>
      <c r="C14" s="99">
        <f t="shared" ref="C14:I14" si="1">C13</f>
        <v>0</v>
      </c>
      <c r="D14" s="99">
        <f t="shared" si="1"/>
        <v>0</v>
      </c>
      <c r="E14" s="99">
        <f t="shared" si="1"/>
        <v>0</v>
      </c>
      <c r="F14" s="99">
        <f t="shared" si="1"/>
        <v>0</v>
      </c>
      <c r="G14" s="99">
        <f t="shared" si="1"/>
        <v>0</v>
      </c>
      <c r="H14" s="186">
        <f t="shared" si="1"/>
        <v>0</v>
      </c>
      <c r="I14" s="186">
        <f t="shared" si="1"/>
        <v>0</v>
      </c>
      <c r="L14" s="113" t="s">
        <v>68</v>
      </c>
      <c r="M14" s="99">
        <f>M13</f>
        <v>0</v>
      </c>
      <c r="N14" s="99">
        <f t="shared" ref="N14:T14" si="2">N13</f>
        <v>0</v>
      </c>
      <c r="O14" s="99">
        <f t="shared" si="2"/>
        <v>0</v>
      </c>
      <c r="P14" s="99">
        <f t="shared" si="2"/>
        <v>0</v>
      </c>
      <c r="Q14" s="103">
        <f t="shared" si="2"/>
        <v>0</v>
      </c>
      <c r="R14" s="103">
        <f t="shared" si="2"/>
        <v>0</v>
      </c>
      <c r="S14" s="103">
        <f t="shared" si="2"/>
        <v>0</v>
      </c>
      <c r="T14" s="103">
        <f t="shared" si="2"/>
        <v>0</v>
      </c>
      <c r="AB14" s="15" t="s">
        <v>452</v>
      </c>
      <c r="AC14" s="138" t="s">
        <v>147</v>
      </c>
      <c r="AD14" s="139" t="s">
        <v>149</v>
      </c>
      <c r="AE14" s="140" t="s">
        <v>142</v>
      </c>
      <c r="AF14" s="146" t="s">
        <v>151</v>
      </c>
      <c r="AG14" s="146" t="s">
        <v>152</v>
      </c>
      <c r="AH14" s="147" t="s">
        <v>153</v>
      </c>
      <c r="AI14" s="148" t="s">
        <v>28</v>
      </c>
    </row>
    <row r="15" spans="1:153" ht="7.5" customHeight="1" x14ac:dyDescent="0.2">
      <c r="AB15" s="15" t="s">
        <v>453</v>
      </c>
      <c r="AC15" s="138" t="s">
        <v>147</v>
      </c>
      <c r="AD15" s="139" t="s">
        <v>149</v>
      </c>
      <c r="AE15" s="140" t="s">
        <v>142</v>
      </c>
      <c r="AF15" s="146" t="s">
        <v>151</v>
      </c>
      <c r="AG15" s="146" t="s">
        <v>152</v>
      </c>
      <c r="AH15" s="147" t="s">
        <v>153</v>
      </c>
      <c r="AI15" s="148" t="s">
        <v>28</v>
      </c>
    </row>
    <row r="16" spans="1:153" ht="63.75" customHeight="1" x14ac:dyDescent="0.2">
      <c r="B16" s="111" t="s">
        <v>67</v>
      </c>
      <c r="C16" s="108" t="s">
        <v>77</v>
      </c>
      <c r="D16" s="108" t="s">
        <v>78</v>
      </c>
      <c r="E16" s="108" t="s">
        <v>79</v>
      </c>
      <c r="F16" s="108" t="s">
        <v>73</v>
      </c>
      <c r="G16" s="108" t="s">
        <v>72</v>
      </c>
      <c r="H16" s="108" t="s">
        <v>121</v>
      </c>
      <c r="I16" s="108" t="s">
        <v>71</v>
      </c>
      <c r="L16" s="111" t="s">
        <v>67</v>
      </c>
      <c r="M16" s="108" t="s">
        <v>85</v>
      </c>
      <c r="N16" s="108" t="s">
        <v>83</v>
      </c>
      <c r="O16" s="108" t="s">
        <v>88</v>
      </c>
      <c r="P16" s="108" t="s">
        <v>122</v>
      </c>
      <c r="Q16" s="109" t="s">
        <v>86</v>
      </c>
      <c r="R16" s="109" t="s">
        <v>87</v>
      </c>
      <c r="S16" s="109" t="s">
        <v>89</v>
      </c>
      <c r="T16" s="109" t="s">
        <v>123</v>
      </c>
      <c r="AB16" s="15" t="s">
        <v>454</v>
      </c>
      <c r="AC16" s="138" t="s">
        <v>147</v>
      </c>
      <c r="AD16" s="139" t="s">
        <v>149</v>
      </c>
      <c r="AE16" s="140" t="s">
        <v>142</v>
      </c>
      <c r="AF16" s="146" t="s">
        <v>151</v>
      </c>
      <c r="AG16" s="146" t="s">
        <v>152</v>
      </c>
      <c r="AH16" s="147" t="s">
        <v>153</v>
      </c>
      <c r="AI16" s="148" t="s">
        <v>28</v>
      </c>
    </row>
    <row r="17" spans="2:35" ht="30" customHeight="1" x14ac:dyDescent="0.2">
      <c r="B17" s="112" t="s">
        <v>69</v>
      </c>
      <c r="C17" s="118" t="str">
        <f>IFERROR(C10*C13/100,"")</f>
        <v/>
      </c>
      <c r="D17" s="118" t="str">
        <f t="shared" ref="D17:I17" si="3">IFERROR(D10*D13/100,"")</f>
        <v/>
      </c>
      <c r="E17" s="118" t="str">
        <f t="shared" si="3"/>
        <v/>
      </c>
      <c r="F17" s="118" t="str">
        <f t="shared" si="3"/>
        <v/>
      </c>
      <c r="G17" s="118" t="str">
        <f>IFERROR(G10*G13*F13/100,"")</f>
        <v/>
      </c>
      <c r="H17" s="118" t="str">
        <f>IFERROR(H10*H13*F13/100,"")</f>
        <v/>
      </c>
      <c r="I17" s="118" t="str">
        <f t="shared" si="3"/>
        <v/>
      </c>
      <c r="L17" s="114" t="s">
        <v>69</v>
      </c>
      <c r="M17" s="118">
        <f>IFERROR(M10*M13/100,"")</f>
        <v>0</v>
      </c>
      <c r="N17" s="118">
        <f>IFERROR(N10*N13/100,"")</f>
        <v>0</v>
      </c>
      <c r="O17" s="118">
        <f>IFERROR(O10*O13*N13/100,"")</f>
        <v>0</v>
      </c>
      <c r="P17" s="118">
        <f>IFERROR(P10*P13*N13/100,"")</f>
        <v>0</v>
      </c>
      <c r="Q17" s="119">
        <f>IFERROR(Q10*Q13/100,"")</f>
        <v>0</v>
      </c>
      <c r="R17" s="119">
        <f>IFERROR(R10*R13/100,"")</f>
        <v>0</v>
      </c>
      <c r="S17" s="119">
        <f>IFERROR(S10*S13*R13/100,"")</f>
        <v>0</v>
      </c>
      <c r="T17" s="119">
        <f>IFERROR(T10*T13*R13/100,"")</f>
        <v>0</v>
      </c>
      <c r="AB17" s="15" t="s">
        <v>455</v>
      </c>
      <c r="AC17" s="138" t="s">
        <v>147</v>
      </c>
      <c r="AD17" s="139" t="s">
        <v>149</v>
      </c>
      <c r="AE17" s="140" t="s">
        <v>142</v>
      </c>
      <c r="AF17" s="146" t="s">
        <v>151</v>
      </c>
      <c r="AG17" s="146" t="s">
        <v>152</v>
      </c>
      <c r="AH17" s="147" t="s">
        <v>153</v>
      </c>
      <c r="AI17" s="148" t="s">
        <v>28</v>
      </c>
    </row>
    <row r="18" spans="2:35" ht="30" customHeight="1" x14ac:dyDescent="0.2">
      <c r="B18" s="113" t="s">
        <v>70</v>
      </c>
      <c r="C18" s="120" t="str">
        <f>IFERROR(C10*C14/100,"")</f>
        <v/>
      </c>
      <c r="D18" s="120" t="str">
        <f t="shared" ref="D18:I18" si="4">IFERROR(D10*D14/100,"")</f>
        <v/>
      </c>
      <c r="E18" s="120" t="str">
        <f t="shared" si="4"/>
        <v/>
      </c>
      <c r="F18" s="120" t="str">
        <f t="shared" si="4"/>
        <v/>
      </c>
      <c r="G18" s="120" t="str">
        <f>IFERROR(G10*G14*F14/100,"")</f>
        <v/>
      </c>
      <c r="H18" s="120" t="str">
        <f>IFERROR(H10*H14*F14/100,"")</f>
        <v/>
      </c>
      <c r="I18" s="120" t="str">
        <f t="shared" si="4"/>
        <v/>
      </c>
      <c r="L18" s="115" t="s">
        <v>70</v>
      </c>
      <c r="M18" s="120">
        <f>IFERROR(M10*M14/100,"")</f>
        <v>0</v>
      </c>
      <c r="N18" s="120">
        <f>IFERROR(N10*N14/100,"")</f>
        <v>0</v>
      </c>
      <c r="O18" s="120">
        <f>IFERROR(O10*O14*N14/100,"")</f>
        <v>0</v>
      </c>
      <c r="P18" s="120">
        <f>IFERROR(P10*P14*N14/100,"")</f>
        <v>0</v>
      </c>
      <c r="Q18" s="121">
        <f>IFERROR(Q10*Q14/100,"")</f>
        <v>0</v>
      </c>
      <c r="R18" s="121">
        <f>IFERROR(R10*R14/100,"")</f>
        <v>0</v>
      </c>
      <c r="S18" s="121">
        <f>IFERROR(S10*S14*R14/100,"")</f>
        <v>0</v>
      </c>
      <c r="T18" s="121">
        <f>IFERROR(T10*T14*R14/100,"")</f>
        <v>0</v>
      </c>
      <c r="AB18" s="15" t="s">
        <v>456</v>
      </c>
      <c r="AC18" s="138" t="s">
        <v>147</v>
      </c>
      <c r="AD18" s="139" t="s">
        <v>149</v>
      </c>
      <c r="AE18" s="140" t="s">
        <v>142</v>
      </c>
      <c r="AF18" s="146" t="s">
        <v>151</v>
      </c>
      <c r="AG18" s="146" t="s">
        <v>152</v>
      </c>
      <c r="AH18" s="147" t="s">
        <v>153</v>
      </c>
      <c r="AI18" s="148" t="s">
        <v>28</v>
      </c>
    </row>
    <row r="19" spans="2:35" ht="7.5" customHeight="1" x14ac:dyDescent="0.2">
      <c r="AB19" s="15" t="s">
        <v>457</v>
      </c>
      <c r="AC19" s="138" t="s">
        <v>147</v>
      </c>
      <c r="AD19" s="139" t="s">
        <v>149</v>
      </c>
      <c r="AE19" s="140" t="s">
        <v>142</v>
      </c>
      <c r="AF19" s="146" t="s">
        <v>151</v>
      </c>
      <c r="AG19" s="146" t="s">
        <v>152</v>
      </c>
      <c r="AH19" s="147" t="s">
        <v>153</v>
      </c>
      <c r="AI19" s="148" t="s">
        <v>28</v>
      </c>
    </row>
    <row r="20" spans="2:35" ht="39.75" customHeight="1" x14ac:dyDescent="0.2">
      <c r="C20" s="116" t="s">
        <v>74</v>
      </c>
      <c r="M20" s="108" t="s">
        <v>90</v>
      </c>
      <c r="N20" s="109" t="s">
        <v>91</v>
      </c>
      <c r="AB20" s="15" t="s">
        <v>458</v>
      </c>
      <c r="AC20" s="138" t="s">
        <v>147</v>
      </c>
      <c r="AD20" s="139" t="s">
        <v>149</v>
      </c>
      <c r="AE20" s="140" t="s">
        <v>142</v>
      </c>
      <c r="AF20" s="146" t="s">
        <v>151</v>
      </c>
      <c r="AG20" s="146" t="s">
        <v>152</v>
      </c>
      <c r="AH20" s="147" t="s">
        <v>153</v>
      </c>
      <c r="AI20" s="148" t="s">
        <v>28</v>
      </c>
    </row>
    <row r="21" spans="2:35" ht="30" customHeight="1" x14ac:dyDescent="0.2">
      <c r="B21" s="112" t="s">
        <v>69</v>
      </c>
      <c r="C21" s="118">
        <f>SUM(C17:I17)</f>
        <v>0</v>
      </c>
      <c r="L21" s="112" t="s">
        <v>69</v>
      </c>
      <c r="M21" s="118">
        <f>SUM(M17:P17)</f>
        <v>0</v>
      </c>
      <c r="N21" s="119">
        <f>SUM(Q17:T17)</f>
        <v>0</v>
      </c>
      <c r="AB21" s="15" t="s">
        <v>459</v>
      </c>
      <c r="AC21" s="138" t="s">
        <v>147</v>
      </c>
      <c r="AD21" s="139" t="s">
        <v>149</v>
      </c>
      <c r="AE21" s="140" t="s">
        <v>142</v>
      </c>
      <c r="AF21" s="146" t="s">
        <v>151</v>
      </c>
      <c r="AG21" s="146" t="s">
        <v>152</v>
      </c>
      <c r="AH21" s="147" t="s">
        <v>153</v>
      </c>
      <c r="AI21" s="148" t="s">
        <v>28</v>
      </c>
    </row>
    <row r="22" spans="2:35" ht="30" customHeight="1" x14ac:dyDescent="0.2">
      <c r="B22" s="113" t="s">
        <v>70</v>
      </c>
      <c r="C22" s="120">
        <f>SUM(C18:I18)</f>
        <v>0</v>
      </c>
      <c r="L22" s="113" t="s">
        <v>70</v>
      </c>
      <c r="M22" s="120">
        <f>SUM(M18:P18)</f>
        <v>0</v>
      </c>
      <c r="N22" s="121">
        <f>SUM(Q18:T18)</f>
        <v>0</v>
      </c>
      <c r="AB22" s="15" t="s">
        <v>460</v>
      </c>
      <c r="AC22" s="138" t="s">
        <v>147</v>
      </c>
      <c r="AD22" s="139" t="s">
        <v>149</v>
      </c>
      <c r="AE22" s="140" t="s">
        <v>142</v>
      </c>
      <c r="AF22" s="146" t="s">
        <v>151</v>
      </c>
      <c r="AG22" s="146" t="s">
        <v>152</v>
      </c>
      <c r="AH22" s="147" t="s">
        <v>153</v>
      </c>
      <c r="AI22" s="148" t="s">
        <v>28</v>
      </c>
    </row>
    <row r="23" spans="2:35" ht="19.5" customHeight="1" x14ac:dyDescent="0.2">
      <c r="AB23" s="15" t="s">
        <v>461</v>
      </c>
      <c r="AC23" s="138" t="s">
        <v>147</v>
      </c>
      <c r="AD23" s="139" t="s">
        <v>149</v>
      </c>
      <c r="AE23" s="140" t="s">
        <v>142</v>
      </c>
      <c r="AF23" s="146" t="s">
        <v>151</v>
      </c>
      <c r="AG23" s="146" t="s">
        <v>152</v>
      </c>
      <c r="AH23" s="147" t="s">
        <v>153</v>
      </c>
      <c r="AI23" s="148" t="s">
        <v>28</v>
      </c>
    </row>
    <row r="24" spans="2:35" ht="30.75" customHeight="1" x14ac:dyDescent="0.2">
      <c r="B24" s="283" t="s">
        <v>92</v>
      </c>
      <c r="C24" s="284"/>
      <c r="D24" s="285"/>
      <c r="L24" s="283" t="s">
        <v>93</v>
      </c>
      <c r="M24" s="284"/>
      <c r="N24" s="285"/>
      <c r="AB24" s="15" t="s">
        <v>462</v>
      </c>
      <c r="AC24" s="138" t="s">
        <v>147</v>
      </c>
      <c r="AD24" s="139" t="s">
        <v>149</v>
      </c>
      <c r="AE24" s="140" t="s">
        <v>142</v>
      </c>
      <c r="AF24" s="146" t="s">
        <v>151</v>
      </c>
      <c r="AG24" s="146" t="s">
        <v>152</v>
      </c>
      <c r="AH24" s="147" t="s">
        <v>153</v>
      </c>
      <c r="AI24" s="148" t="s">
        <v>28</v>
      </c>
    </row>
    <row r="25" spans="2:35" ht="45" x14ac:dyDescent="0.2">
      <c r="AB25" s="15" t="s">
        <v>463</v>
      </c>
      <c r="AC25" s="138" t="s">
        <v>147</v>
      </c>
      <c r="AD25" s="139" t="s">
        <v>149</v>
      </c>
      <c r="AE25" s="140" t="s">
        <v>142</v>
      </c>
      <c r="AF25" s="146" t="s">
        <v>151</v>
      </c>
      <c r="AG25" s="146" t="s">
        <v>152</v>
      </c>
      <c r="AH25" s="147" t="s">
        <v>153</v>
      </c>
      <c r="AI25" s="148" t="s">
        <v>28</v>
      </c>
    </row>
    <row r="26" spans="2:35" ht="45" x14ac:dyDescent="0.2">
      <c r="AB26" s="15" t="s">
        <v>130</v>
      </c>
      <c r="AC26" s="144" t="s">
        <v>148</v>
      </c>
      <c r="AD26" s="145" t="s">
        <v>150</v>
      </c>
      <c r="AE26" s="140" t="s">
        <v>142</v>
      </c>
      <c r="AF26" s="141" t="s">
        <v>154</v>
      </c>
      <c r="AG26" s="141" t="s">
        <v>154</v>
      </c>
      <c r="AH26" s="141" t="s">
        <v>154</v>
      </c>
      <c r="AI26" s="141" t="s">
        <v>154</v>
      </c>
    </row>
    <row r="27" spans="2:35" ht="63.75" x14ac:dyDescent="0.2">
      <c r="AB27" s="15" t="s">
        <v>131</v>
      </c>
      <c r="AC27" s="138" t="s">
        <v>147</v>
      </c>
      <c r="AD27" s="139" t="s">
        <v>149</v>
      </c>
      <c r="AE27" s="140" t="s">
        <v>142</v>
      </c>
      <c r="AF27" s="146" t="s">
        <v>151</v>
      </c>
      <c r="AG27" s="141" t="s">
        <v>154</v>
      </c>
      <c r="AH27" s="141" t="s">
        <v>154</v>
      </c>
      <c r="AI27" s="141" t="s">
        <v>154</v>
      </c>
    </row>
    <row r="28" spans="2:35" ht="63.75" x14ac:dyDescent="0.2">
      <c r="AB28" s="15" t="s">
        <v>132</v>
      </c>
      <c r="AC28" s="138" t="s">
        <v>147</v>
      </c>
      <c r="AD28" s="139" t="s">
        <v>149</v>
      </c>
      <c r="AE28" s="140" t="s">
        <v>142</v>
      </c>
      <c r="AF28" s="146" t="s">
        <v>151</v>
      </c>
      <c r="AG28" s="141" t="s">
        <v>154</v>
      </c>
      <c r="AH28" s="141" t="s">
        <v>154</v>
      </c>
      <c r="AI28" s="141" t="s">
        <v>154</v>
      </c>
    </row>
    <row r="29" spans="2:35" ht="51" x14ac:dyDescent="0.2">
      <c r="AB29" s="15" t="s">
        <v>133</v>
      </c>
      <c r="AC29" s="138" t="s">
        <v>147</v>
      </c>
      <c r="AD29" s="139" t="s">
        <v>149</v>
      </c>
      <c r="AE29" s="140" t="s">
        <v>142</v>
      </c>
      <c r="AF29" s="146" t="s">
        <v>151</v>
      </c>
      <c r="AG29" s="141" t="s">
        <v>154</v>
      </c>
      <c r="AH29" s="141" t="s">
        <v>154</v>
      </c>
      <c r="AI29" s="143" t="s">
        <v>28</v>
      </c>
    </row>
    <row r="30" spans="2:35" ht="76.5" x14ac:dyDescent="0.2">
      <c r="AB30" s="15" t="s">
        <v>134</v>
      </c>
      <c r="AC30" s="138" t="s">
        <v>147</v>
      </c>
      <c r="AD30" s="139" t="s">
        <v>149</v>
      </c>
      <c r="AE30" s="140" t="s">
        <v>142</v>
      </c>
      <c r="AF30" s="146" t="s">
        <v>151</v>
      </c>
      <c r="AG30" s="141" t="s">
        <v>154</v>
      </c>
      <c r="AH30" s="141" t="s">
        <v>154</v>
      </c>
      <c r="AI30" s="141" t="s">
        <v>154</v>
      </c>
    </row>
    <row r="31" spans="2:35" ht="51" x14ac:dyDescent="0.2">
      <c r="AB31" s="15" t="s">
        <v>135</v>
      </c>
      <c r="AC31" s="138" t="s">
        <v>147</v>
      </c>
      <c r="AD31" s="139" t="s">
        <v>149</v>
      </c>
      <c r="AE31" s="140" t="s">
        <v>142</v>
      </c>
      <c r="AF31" s="146" t="s">
        <v>151</v>
      </c>
      <c r="AG31" s="141" t="s">
        <v>154</v>
      </c>
      <c r="AH31" s="141" t="s">
        <v>154</v>
      </c>
      <c r="AI31" s="143" t="s">
        <v>28</v>
      </c>
    </row>
    <row r="32" spans="2:35" ht="76.5" x14ac:dyDescent="0.2">
      <c r="AB32" s="15" t="s">
        <v>136</v>
      </c>
      <c r="AC32" s="138" t="s">
        <v>147</v>
      </c>
      <c r="AD32" s="139" t="s">
        <v>149</v>
      </c>
      <c r="AE32" s="140" t="s">
        <v>142</v>
      </c>
      <c r="AF32" s="146" t="s">
        <v>151</v>
      </c>
      <c r="AG32" s="141" t="s">
        <v>154</v>
      </c>
      <c r="AH32" s="141" t="s">
        <v>154</v>
      </c>
      <c r="AI32" s="141" t="s">
        <v>154</v>
      </c>
    </row>
    <row r="33" spans="28:35" ht="51" x14ac:dyDescent="0.2">
      <c r="AB33" s="15" t="s">
        <v>137</v>
      </c>
      <c r="AC33" s="138" t="s">
        <v>147</v>
      </c>
      <c r="AD33" s="139" t="s">
        <v>149</v>
      </c>
      <c r="AE33" s="140" t="s">
        <v>142</v>
      </c>
      <c r="AF33" s="146" t="s">
        <v>151</v>
      </c>
      <c r="AG33" s="141" t="s">
        <v>154</v>
      </c>
      <c r="AH33" s="141" t="s">
        <v>154</v>
      </c>
      <c r="AI33" s="143" t="s">
        <v>28</v>
      </c>
    </row>
    <row r="34" spans="28:35" ht="76.5" x14ac:dyDescent="0.2">
      <c r="AB34" s="15" t="s">
        <v>138</v>
      </c>
      <c r="AC34" s="138" t="s">
        <v>147</v>
      </c>
      <c r="AD34" s="139" t="s">
        <v>149</v>
      </c>
      <c r="AE34" s="140" t="s">
        <v>142</v>
      </c>
      <c r="AF34" s="146" t="s">
        <v>151</v>
      </c>
      <c r="AG34" s="141" t="s">
        <v>154</v>
      </c>
      <c r="AH34" s="141" t="s">
        <v>154</v>
      </c>
      <c r="AI34" s="141" t="s">
        <v>154</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charges'!$G$10:$G$302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70" zoomScaleNormal="70" zoomScaleSheetLayoutView="100" workbookViewId="0">
      <selection activeCell="M23" sqref="M23"/>
    </sheetView>
  </sheetViews>
  <sheetFormatPr defaultRowHeight="27.75" customHeight="1" x14ac:dyDescent="0.2"/>
  <cols>
    <col min="1" max="1" width="49" style="1" bestFit="1" customWidth="1"/>
    <col min="2" max="2" width="17.5703125" style="2" customWidth="1"/>
    <col min="3" max="3" width="9.28515625" style="1" customWidth="1"/>
    <col min="4" max="4" width="17.5703125" style="1" customWidth="1"/>
    <col min="5" max="7" width="17.5703125" style="2" customWidth="1"/>
    <col min="8" max="9" width="17.5703125" style="8" customWidth="1"/>
    <col min="10" max="10" width="17.5703125" style="4" customWidth="1"/>
    <col min="11" max="11" width="17.5703125" style="5" customWidth="1"/>
    <col min="12" max="12" width="15.5703125" style="3" customWidth="1"/>
    <col min="13" max="17" width="15.5703125" style="1" customWidth="1"/>
    <col min="18" max="16384" width="9.140625" style="1"/>
  </cols>
  <sheetData>
    <row r="1" spans="1:13" ht="27.75" customHeight="1" x14ac:dyDescent="0.2">
      <c r="A1" s="92" t="s">
        <v>16</v>
      </c>
      <c r="B1" s="47"/>
      <c r="C1" s="47"/>
      <c r="D1" s="47"/>
      <c r="E1" s="47"/>
      <c r="F1" s="47"/>
      <c r="G1" s="47"/>
      <c r="H1" s="47"/>
      <c r="I1" s="47"/>
      <c r="J1" s="47"/>
      <c r="K1" s="47"/>
    </row>
    <row r="2" spans="1:13" ht="27" customHeight="1" x14ac:dyDescent="0.2">
      <c r="A2" s="226" t="str">
        <f>Overview!B4&amp; " - Effective from "&amp;Overview!D4&amp;" - "&amp;Overview!E4&amp;" LV and HV charges"</f>
        <v>Fulcrum Electricity Assets Ltd - GSP_A - Effective from 1 April 2026 - Final LV and HV charges</v>
      </c>
      <c r="B2" s="226"/>
      <c r="C2" s="226"/>
      <c r="D2" s="226"/>
      <c r="E2" s="226"/>
      <c r="F2" s="226"/>
      <c r="G2" s="226"/>
      <c r="H2" s="226"/>
      <c r="I2" s="226"/>
      <c r="J2" s="226"/>
      <c r="K2" s="226"/>
    </row>
    <row r="3" spans="1:13" s="73" customFormat="1" ht="15" customHeight="1" x14ac:dyDescent="0.2">
      <c r="A3" s="81"/>
      <c r="B3" s="81"/>
      <c r="C3" s="81"/>
      <c r="D3" s="81"/>
      <c r="E3" s="81"/>
      <c r="F3" s="81"/>
      <c r="G3" s="81"/>
      <c r="H3" s="81"/>
      <c r="I3" s="81"/>
      <c r="J3" s="81"/>
      <c r="K3" s="81"/>
      <c r="L3" s="3"/>
      <c r="M3" s="1"/>
    </row>
    <row r="4" spans="1:13" ht="27" customHeight="1" x14ac:dyDescent="0.2">
      <c r="A4" s="226" t="s">
        <v>139</v>
      </c>
      <c r="B4" s="226"/>
      <c r="C4" s="226"/>
      <c r="D4" s="226"/>
      <c r="E4" s="226"/>
      <c r="F4" s="81"/>
      <c r="G4" s="226" t="s">
        <v>140</v>
      </c>
      <c r="H4" s="226"/>
      <c r="I4" s="226"/>
      <c r="J4" s="226"/>
      <c r="K4" s="226"/>
    </row>
    <row r="5" spans="1:13" ht="28.5" customHeight="1" x14ac:dyDescent="0.2">
      <c r="A5" s="72" t="s">
        <v>9</v>
      </c>
      <c r="B5" s="77" t="s">
        <v>51</v>
      </c>
      <c r="C5" s="227" t="s">
        <v>52</v>
      </c>
      <c r="D5" s="228"/>
      <c r="E5" s="74" t="s">
        <v>53</v>
      </c>
      <c r="F5" s="81"/>
      <c r="G5" s="230"/>
      <c r="H5" s="231"/>
      <c r="I5" s="78" t="s">
        <v>57</v>
      </c>
      <c r="J5" s="79" t="s">
        <v>58</v>
      </c>
      <c r="K5" s="74" t="s">
        <v>53</v>
      </c>
    </row>
    <row r="6" spans="1:13" ht="65.25" customHeight="1" x14ac:dyDescent="0.2">
      <c r="A6" s="75" t="s">
        <v>54</v>
      </c>
      <c r="B6" s="21" t="s">
        <v>666</v>
      </c>
      <c r="C6" s="229" t="s">
        <v>667</v>
      </c>
      <c r="D6" s="229"/>
      <c r="E6" s="181" t="s">
        <v>668</v>
      </c>
      <c r="F6" s="81"/>
      <c r="G6" s="232" t="s">
        <v>55</v>
      </c>
      <c r="H6" s="232"/>
      <c r="I6" s="21" t="s">
        <v>666</v>
      </c>
      <c r="J6" s="80" t="s">
        <v>667</v>
      </c>
      <c r="K6" s="181" t="s">
        <v>668</v>
      </c>
    </row>
    <row r="7" spans="1:13" ht="65.25" customHeight="1" x14ac:dyDescent="0.2">
      <c r="A7" s="75" t="s">
        <v>12</v>
      </c>
      <c r="B7" s="20"/>
      <c r="C7" s="233"/>
      <c r="D7" s="233"/>
      <c r="E7" s="80" t="s">
        <v>669</v>
      </c>
      <c r="F7" s="81"/>
      <c r="G7" s="232" t="s">
        <v>671</v>
      </c>
      <c r="H7" s="232"/>
      <c r="I7" s="20"/>
      <c r="J7" s="21" t="s">
        <v>670</v>
      </c>
      <c r="K7" s="21" t="s">
        <v>668</v>
      </c>
    </row>
    <row r="8" spans="1:13" ht="65.25" customHeight="1" x14ac:dyDescent="0.2">
      <c r="A8" s="76" t="s">
        <v>10</v>
      </c>
      <c r="B8" s="222" t="s">
        <v>11</v>
      </c>
      <c r="C8" s="223"/>
      <c r="D8" s="223"/>
      <c r="E8" s="224"/>
      <c r="F8" s="81"/>
      <c r="G8" s="234" t="s">
        <v>12</v>
      </c>
      <c r="H8" s="235"/>
      <c r="I8" s="20"/>
      <c r="J8" s="20"/>
      <c r="K8" s="80" t="s">
        <v>669</v>
      </c>
    </row>
    <row r="9" spans="1:13" s="73" customFormat="1" ht="36" customHeight="1" x14ac:dyDescent="0.2">
      <c r="F9" s="81"/>
      <c r="G9" s="225" t="s">
        <v>10</v>
      </c>
      <c r="H9" s="225"/>
      <c r="I9" s="222" t="s">
        <v>11</v>
      </c>
      <c r="J9" s="223"/>
      <c r="K9" s="224"/>
      <c r="L9" s="45"/>
    </row>
    <row r="10" spans="1:13" s="73" customFormat="1" ht="27" customHeight="1" x14ac:dyDescent="0.2">
      <c r="A10" s="81"/>
      <c r="B10" s="81"/>
      <c r="C10" s="81"/>
      <c r="D10" s="81"/>
      <c r="E10" s="81"/>
      <c r="F10" s="81"/>
      <c r="L10" s="45"/>
    </row>
    <row r="11" spans="1:13" s="73" customFormat="1" ht="12.75" customHeight="1" x14ac:dyDescent="0.2">
      <c r="A11" s="81"/>
      <c r="B11" s="81"/>
      <c r="C11" s="81"/>
      <c r="D11" s="81"/>
      <c r="E11" s="81"/>
      <c r="F11" s="81"/>
      <c r="G11" s="81"/>
      <c r="H11" s="81"/>
      <c r="I11" s="81"/>
      <c r="J11" s="81"/>
      <c r="K11" s="81"/>
      <c r="L11" s="45"/>
    </row>
    <row r="12" spans="1:13" ht="78.75" customHeight="1" x14ac:dyDescent="0.2">
      <c r="A12" s="26" t="s">
        <v>116</v>
      </c>
      <c r="B12" s="13" t="s">
        <v>698</v>
      </c>
      <c r="C12" s="13" t="s">
        <v>20</v>
      </c>
      <c r="D12" s="50" t="s">
        <v>141</v>
      </c>
      <c r="E12" s="50" t="s">
        <v>143</v>
      </c>
      <c r="F12" s="50" t="s">
        <v>142</v>
      </c>
      <c r="G12" s="13" t="s">
        <v>21</v>
      </c>
      <c r="H12" s="13" t="s">
        <v>22</v>
      </c>
      <c r="I12" s="26" t="s">
        <v>117</v>
      </c>
      <c r="J12" s="13" t="s">
        <v>28</v>
      </c>
      <c r="K12" s="13" t="s">
        <v>699</v>
      </c>
    </row>
    <row r="13" spans="1:13" ht="32.25" customHeight="1" x14ac:dyDescent="0.2">
      <c r="A13" s="15" t="s">
        <v>632</v>
      </c>
      <c r="B13" s="40" t="s">
        <v>2415</v>
      </c>
      <c r="C13" s="176" t="s">
        <v>716</v>
      </c>
      <c r="D13" s="133">
        <v>15.491</v>
      </c>
      <c r="E13" s="134">
        <v>1.907</v>
      </c>
      <c r="F13" s="135">
        <v>0.24399999999999999</v>
      </c>
      <c r="G13" s="41">
        <v>9.0500000000000007</v>
      </c>
      <c r="H13" s="42"/>
      <c r="I13" s="42"/>
      <c r="J13" s="38"/>
      <c r="K13" s="39"/>
    </row>
    <row r="14" spans="1:13" ht="32.25" customHeight="1" x14ac:dyDescent="0.2">
      <c r="A14" s="15" t="s">
        <v>448</v>
      </c>
      <c r="B14" s="40" t="s">
        <v>2416</v>
      </c>
      <c r="C14" s="172">
        <v>2</v>
      </c>
      <c r="D14" s="133">
        <v>15.491</v>
      </c>
      <c r="E14" s="134">
        <v>1.907</v>
      </c>
      <c r="F14" s="135">
        <v>0.24399999999999999</v>
      </c>
      <c r="G14" s="42"/>
      <c r="H14" s="42"/>
      <c r="I14" s="42"/>
      <c r="J14" s="38"/>
      <c r="K14" s="39"/>
    </row>
    <row r="15" spans="1:13" ht="32.25" customHeight="1" x14ac:dyDescent="0.2">
      <c r="A15" s="15" t="s">
        <v>579</v>
      </c>
      <c r="B15" s="40" t="s">
        <v>2417</v>
      </c>
      <c r="C15" s="160" t="s">
        <v>717</v>
      </c>
      <c r="D15" s="133">
        <v>11.715999999999999</v>
      </c>
      <c r="E15" s="134">
        <v>1.4419999999999999</v>
      </c>
      <c r="F15" s="135">
        <v>0.184</v>
      </c>
      <c r="G15" s="41">
        <v>9.42</v>
      </c>
      <c r="H15" s="42"/>
      <c r="I15" s="42"/>
      <c r="J15" s="38"/>
      <c r="K15" s="39"/>
    </row>
    <row r="16" spans="1:13" ht="32.25" customHeight="1" x14ac:dyDescent="0.2">
      <c r="A16" s="15" t="s">
        <v>580</v>
      </c>
      <c r="B16" s="40" t="s">
        <v>2418</v>
      </c>
      <c r="C16" s="160" t="s">
        <v>717</v>
      </c>
      <c r="D16" s="133">
        <v>11.715999999999999</v>
      </c>
      <c r="E16" s="134">
        <v>1.4419999999999999</v>
      </c>
      <c r="F16" s="135">
        <v>0.184</v>
      </c>
      <c r="G16" s="41">
        <v>9.65</v>
      </c>
      <c r="H16" s="42"/>
      <c r="I16" s="42"/>
      <c r="J16" s="38"/>
      <c r="K16" s="39"/>
    </row>
    <row r="17" spans="1:11" ht="32.25" customHeight="1" x14ac:dyDescent="0.2">
      <c r="A17" s="15" t="s">
        <v>581</v>
      </c>
      <c r="B17" s="40" t="s">
        <v>2419</v>
      </c>
      <c r="C17" s="160" t="s">
        <v>717</v>
      </c>
      <c r="D17" s="133">
        <v>11.715999999999999</v>
      </c>
      <c r="E17" s="134">
        <v>1.4419999999999999</v>
      </c>
      <c r="F17" s="135">
        <v>0.184</v>
      </c>
      <c r="G17" s="41">
        <v>10.08</v>
      </c>
      <c r="H17" s="42"/>
      <c r="I17" s="42"/>
      <c r="J17" s="38"/>
      <c r="K17" s="39"/>
    </row>
    <row r="18" spans="1:11" ht="32.25" customHeight="1" x14ac:dyDescent="0.2">
      <c r="A18" s="15" t="s">
        <v>582</v>
      </c>
      <c r="B18" s="40" t="s">
        <v>2420</v>
      </c>
      <c r="C18" s="160" t="s">
        <v>717</v>
      </c>
      <c r="D18" s="133">
        <v>11.715999999999999</v>
      </c>
      <c r="E18" s="134">
        <v>1.4419999999999999</v>
      </c>
      <c r="F18" s="135">
        <v>0.184</v>
      </c>
      <c r="G18" s="41">
        <v>10.82</v>
      </c>
      <c r="H18" s="42"/>
      <c r="I18" s="42"/>
      <c r="J18" s="38"/>
      <c r="K18" s="39"/>
    </row>
    <row r="19" spans="1:11" ht="32.25" customHeight="1" x14ac:dyDescent="0.2">
      <c r="A19" s="15" t="s">
        <v>583</v>
      </c>
      <c r="B19" s="40" t="s">
        <v>2421</v>
      </c>
      <c r="C19" s="160" t="s">
        <v>717</v>
      </c>
      <c r="D19" s="133">
        <v>11.715999999999999</v>
      </c>
      <c r="E19" s="134">
        <v>1.4419999999999999</v>
      </c>
      <c r="F19" s="135">
        <v>0.184</v>
      </c>
      <c r="G19" s="41">
        <v>13.03</v>
      </c>
      <c r="H19" s="42"/>
      <c r="I19" s="42"/>
      <c r="J19" s="38"/>
      <c r="K19" s="39"/>
    </row>
    <row r="20" spans="1:11" ht="32.25" customHeight="1" x14ac:dyDescent="0.2">
      <c r="A20" s="15" t="s">
        <v>129</v>
      </c>
      <c r="B20" s="40" t="s">
        <v>2422</v>
      </c>
      <c r="C20" s="172">
        <v>4</v>
      </c>
      <c r="D20" s="133">
        <v>11.715999999999999</v>
      </c>
      <c r="E20" s="134">
        <v>1.4419999999999999</v>
      </c>
      <c r="F20" s="135">
        <v>0.184</v>
      </c>
      <c r="G20" s="42"/>
      <c r="H20" s="42"/>
      <c r="I20" s="42"/>
      <c r="J20" s="38"/>
      <c r="K20" s="39"/>
    </row>
    <row r="21" spans="1:11" ht="32.25" customHeight="1" x14ac:dyDescent="0.2">
      <c r="A21" s="15" t="s">
        <v>449</v>
      </c>
      <c r="B21" s="39" t="s">
        <v>2423</v>
      </c>
      <c r="C21" s="172">
        <v>0</v>
      </c>
      <c r="D21" s="133">
        <v>8.1489999999999991</v>
      </c>
      <c r="E21" s="134">
        <v>0.93700000000000006</v>
      </c>
      <c r="F21" s="135">
        <v>0.108</v>
      </c>
      <c r="G21" s="41">
        <v>21.5</v>
      </c>
      <c r="H21" s="41">
        <v>8.0399999999999991</v>
      </c>
      <c r="I21" s="132">
        <v>8.0399999999999991</v>
      </c>
      <c r="J21" s="37">
        <v>0.36899999999999999</v>
      </c>
      <c r="K21" s="39"/>
    </row>
    <row r="22" spans="1:11" ht="32.25" customHeight="1" x14ac:dyDescent="0.2">
      <c r="A22" s="15" t="s">
        <v>450</v>
      </c>
      <c r="B22" s="39" t="s">
        <v>2424</v>
      </c>
      <c r="C22" s="172">
        <v>0</v>
      </c>
      <c r="D22" s="133">
        <v>8.1489999999999991</v>
      </c>
      <c r="E22" s="134">
        <v>0.93700000000000006</v>
      </c>
      <c r="F22" s="135">
        <v>0.108</v>
      </c>
      <c r="G22" s="41">
        <v>28.67</v>
      </c>
      <c r="H22" s="41">
        <v>8.0399999999999991</v>
      </c>
      <c r="I22" s="132">
        <v>8.0399999999999991</v>
      </c>
      <c r="J22" s="37">
        <v>0.36899999999999999</v>
      </c>
      <c r="K22" s="39"/>
    </row>
    <row r="23" spans="1:11" ht="32.25" customHeight="1" x14ac:dyDescent="0.2">
      <c r="A23" s="15" t="s">
        <v>451</v>
      </c>
      <c r="B23" s="39" t="s">
        <v>2425</v>
      </c>
      <c r="C23" s="172">
        <v>0</v>
      </c>
      <c r="D23" s="133">
        <v>8.1489999999999991</v>
      </c>
      <c r="E23" s="134">
        <v>0.93700000000000006</v>
      </c>
      <c r="F23" s="135">
        <v>0.108</v>
      </c>
      <c r="G23" s="41">
        <v>33.090000000000003</v>
      </c>
      <c r="H23" s="41">
        <v>8.0399999999999991</v>
      </c>
      <c r="I23" s="132">
        <v>8.0399999999999991</v>
      </c>
      <c r="J23" s="37">
        <v>0.36899999999999999</v>
      </c>
      <c r="K23" s="39"/>
    </row>
    <row r="24" spans="1:11" ht="32.25" customHeight="1" x14ac:dyDescent="0.2">
      <c r="A24" s="15" t="s">
        <v>452</v>
      </c>
      <c r="B24" s="39" t="s">
        <v>2426</v>
      </c>
      <c r="C24" s="172">
        <v>0</v>
      </c>
      <c r="D24" s="133">
        <v>8.1489999999999991</v>
      </c>
      <c r="E24" s="134">
        <v>0.93700000000000006</v>
      </c>
      <c r="F24" s="135">
        <v>0.108</v>
      </c>
      <c r="G24" s="41">
        <v>37.450000000000003</v>
      </c>
      <c r="H24" s="41">
        <v>8.0399999999999991</v>
      </c>
      <c r="I24" s="132">
        <v>8.0399999999999991</v>
      </c>
      <c r="J24" s="37">
        <v>0.36899999999999999</v>
      </c>
      <c r="K24" s="39"/>
    </row>
    <row r="25" spans="1:11" ht="32.25" customHeight="1" x14ac:dyDescent="0.2">
      <c r="A25" s="15" t="s">
        <v>453</v>
      </c>
      <c r="B25" s="39" t="s">
        <v>2427</v>
      </c>
      <c r="C25" s="172">
        <v>0</v>
      </c>
      <c r="D25" s="133">
        <v>8.1489999999999991</v>
      </c>
      <c r="E25" s="134">
        <v>0.93700000000000006</v>
      </c>
      <c r="F25" s="135">
        <v>0.108</v>
      </c>
      <c r="G25" s="41">
        <v>66.66</v>
      </c>
      <c r="H25" s="41">
        <v>8.0399999999999991</v>
      </c>
      <c r="I25" s="132">
        <v>8.0399999999999991</v>
      </c>
      <c r="J25" s="37">
        <v>0.36899999999999999</v>
      </c>
      <c r="K25" s="39"/>
    </row>
    <row r="26" spans="1:11" ht="32.25" customHeight="1" x14ac:dyDescent="0.2">
      <c r="A26" s="15" t="s">
        <v>454</v>
      </c>
      <c r="B26" s="39" t="s">
        <v>2428</v>
      </c>
      <c r="C26" s="172">
        <v>0</v>
      </c>
      <c r="D26" s="133">
        <v>5.5060000000000002</v>
      </c>
      <c r="E26" s="134">
        <v>0.56299999999999994</v>
      </c>
      <c r="F26" s="135">
        <v>5.1999999999999998E-2</v>
      </c>
      <c r="G26" s="41">
        <v>17.95</v>
      </c>
      <c r="H26" s="41">
        <v>6.06</v>
      </c>
      <c r="I26" s="132">
        <v>6.06</v>
      </c>
      <c r="J26" s="37">
        <v>0.22</v>
      </c>
      <c r="K26" s="39"/>
    </row>
    <row r="27" spans="1:11" ht="32.25" customHeight="1" x14ac:dyDescent="0.2">
      <c r="A27" s="15" t="s">
        <v>455</v>
      </c>
      <c r="B27" s="39" t="s">
        <v>2429</v>
      </c>
      <c r="C27" s="172">
        <v>0</v>
      </c>
      <c r="D27" s="133">
        <v>5.5060000000000002</v>
      </c>
      <c r="E27" s="134">
        <v>0.56299999999999994</v>
      </c>
      <c r="F27" s="135">
        <v>5.1999999999999998E-2</v>
      </c>
      <c r="G27" s="41">
        <v>25.12</v>
      </c>
      <c r="H27" s="41">
        <v>6.06</v>
      </c>
      <c r="I27" s="132">
        <v>6.06</v>
      </c>
      <c r="J27" s="37">
        <v>0.22</v>
      </c>
      <c r="K27" s="39"/>
    </row>
    <row r="28" spans="1:11" ht="32.25" customHeight="1" x14ac:dyDescent="0.2">
      <c r="A28" s="15" t="s">
        <v>456</v>
      </c>
      <c r="B28" s="39" t="s">
        <v>2430</v>
      </c>
      <c r="C28" s="172">
        <v>0</v>
      </c>
      <c r="D28" s="133">
        <v>5.5060000000000002</v>
      </c>
      <c r="E28" s="134">
        <v>0.56299999999999994</v>
      </c>
      <c r="F28" s="135">
        <v>5.1999999999999998E-2</v>
      </c>
      <c r="G28" s="41">
        <v>29.54</v>
      </c>
      <c r="H28" s="41">
        <v>6.06</v>
      </c>
      <c r="I28" s="132">
        <v>6.06</v>
      </c>
      <c r="J28" s="37">
        <v>0.22</v>
      </c>
      <c r="K28" s="39"/>
    </row>
    <row r="29" spans="1:11" ht="32.25" customHeight="1" x14ac:dyDescent="0.2">
      <c r="A29" s="15" t="s">
        <v>457</v>
      </c>
      <c r="B29" s="39" t="s">
        <v>2431</v>
      </c>
      <c r="C29" s="172">
        <v>0</v>
      </c>
      <c r="D29" s="133">
        <v>5.5060000000000002</v>
      </c>
      <c r="E29" s="134">
        <v>0.56299999999999994</v>
      </c>
      <c r="F29" s="135">
        <v>5.1999999999999998E-2</v>
      </c>
      <c r="G29" s="41">
        <v>33.9</v>
      </c>
      <c r="H29" s="41">
        <v>6.06</v>
      </c>
      <c r="I29" s="132">
        <v>6.06</v>
      </c>
      <c r="J29" s="37">
        <v>0.22</v>
      </c>
      <c r="K29" s="39"/>
    </row>
    <row r="30" spans="1:11" ht="32.25" customHeight="1" x14ac:dyDescent="0.2">
      <c r="A30" s="15" t="s">
        <v>458</v>
      </c>
      <c r="B30" s="39" t="s">
        <v>2432</v>
      </c>
      <c r="C30" s="172">
        <v>0</v>
      </c>
      <c r="D30" s="133">
        <v>5.5060000000000002</v>
      </c>
      <c r="E30" s="134">
        <v>0.56299999999999994</v>
      </c>
      <c r="F30" s="135">
        <v>5.1999999999999998E-2</v>
      </c>
      <c r="G30" s="41">
        <v>63.12</v>
      </c>
      <c r="H30" s="41">
        <v>6.06</v>
      </c>
      <c r="I30" s="132">
        <v>6.06</v>
      </c>
      <c r="J30" s="37">
        <v>0.22</v>
      </c>
      <c r="K30" s="39"/>
    </row>
    <row r="31" spans="1:11" ht="32.25" customHeight="1" x14ac:dyDescent="0.2">
      <c r="A31" s="15" t="s">
        <v>459</v>
      </c>
      <c r="B31" s="39" t="s">
        <v>2433</v>
      </c>
      <c r="C31" s="172">
        <v>0</v>
      </c>
      <c r="D31" s="133">
        <v>4.8369999999999997</v>
      </c>
      <c r="E31" s="134">
        <v>0.45700000000000002</v>
      </c>
      <c r="F31" s="135">
        <v>3.7999999999999999E-2</v>
      </c>
      <c r="G31" s="41">
        <v>181.7</v>
      </c>
      <c r="H31" s="41">
        <v>5.31</v>
      </c>
      <c r="I31" s="132">
        <v>5.31</v>
      </c>
      <c r="J31" s="37">
        <v>0.183</v>
      </c>
      <c r="K31" s="39"/>
    </row>
    <row r="32" spans="1:11" ht="32.25" customHeight="1" x14ac:dyDescent="0.2">
      <c r="A32" s="15" t="s">
        <v>460</v>
      </c>
      <c r="B32" s="39" t="s">
        <v>2434</v>
      </c>
      <c r="C32" s="172">
        <v>0</v>
      </c>
      <c r="D32" s="133">
        <v>4.8369999999999997</v>
      </c>
      <c r="E32" s="134">
        <v>0.45700000000000002</v>
      </c>
      <c r="F32" s="135">
        <v>3.7999999999999999E-2</v>
      </c>
      <c r="G32" s="41">
        <v>240.75</v>
      </c>
      <c r="H32" s="41">
        <v>5.31</v>
      </c>
      <c r="I32" s="132">
        <v>5.31</v>
      </c>
      <c r="J32" s="37">
        <v>0.183</v>
      </c>
      <c r="K32" s="39"/>
    </row>
    <row r="33" spans="1:11" ht="32.25" customHeight="1" x14ac:dyDescent="0.2">
      <c r="A33" s="15" t="s">
        <v>461</v>
      </c>
      <c r="B33" s="39" t="s">
        <v>2435</v>
      </c>
      <c r="C33" s="172">
        <v>0</v>
      </c>
      <c r="D33" s="133">
        <v>4.8369999999999997</v>
      </c>
      <c r="E33" s="134">
        <v>0.45700000000000002</v>
      </c>
      <c r="F33" s="135">
        <v>3.7999999999999999E-2</v>
      </c>
      <c r="G33" s="41">
        <v>305.47000000000003</v>
      </c>
      <c r="H33" s="41">
        <v>5.31</v>
      </c>
      <c r="I33" s="132">
        <v>5.31</v>
      </c>
      <c r="J33" s="37">
        <v>0.183</v>
      </c>
      <c r="K33" s="39"/>
    </row>
    <row r="34" spans="1:11" ht="32.25" customHeight="1" x14ac:dyDescent="0.2">
      <c r="A34" s="15" t="s">
        <v>462</v>
      </c>
      <c r="B34" s="39" t="s">
        <v>2436</v>
      </c>
      <c r="C34" s="172">
        <v>0</v>
      </c>
      <c r="D34" s="133">
        <v>4.8369999999999997</v>
      </c>
      <c r="E34" s="134">
        <v>0.45700000000000002</v>
      </c>
      <c r="F34" s="135">
        <v>3.7999999999999999E-2</v>
      </c>
      <c r="G34" s="41">
        <v>408.23</v>
      </c>
      <c r="H34" s="41">
        <v>5.31</v>
      </c>
      <c r="I34" s="132">
        <v>5.31</v>
      </c>
      <c r="J34" s="37">
        <v>0.183</v>
      </c>
      <c r="K34" s="39"/>
    </row>
    <row r="35" spans="1:11" ht="32.25" customHeight="1" x14ac:dyDescent="0.2">
      <c r="A35" s="15" t="s">
        <v>463</v>
      </c>
      <c r="B35" s="39" t="s">
        <v>2437</v>
      </c>
      <c r="C35" s="172">
        <v>0</v>
      </c>
      <c r="D35" s="133">
        <v>4.8369999999999997</v>
      </c>
      <c r="E35" s="134">
        <v>0.45700000000000002</v>
      </c>
      <c r="F35" s="135">
        <v>3.7999999999999999E-2</v>
      </c>
      <c r="G35" s="41">
        <v>855.53</v>
      </c>
      <c r="H35" s="41">
        <v>5.31</v>
      </c>
      <c r="I35" s="132">
        <v>5.31</v>
      </c>
      <c r="J35" s="37">
        <v>0.183</v>
      </c>
      <c r="K35" s="39"/>
    </row>
    <row r="36" spans="1:11" ht="76.5" customHeight="1" x14ac:dyDescent="0.2">
      <c r="A36" s="15" t="s">
        <v>130</v>
      </c>
      <c r="B36" s="39" t="s">
        <v>2438</v>
      </c>
      <c r="C36" s="172" t="s">
        <v>718</v>
      </c>
      <c r="D36" s="136">
        <v>39.966999999999999</v>
      </c>
      <c r="E36" s="137">
        <v>3.3849999999999998</v>
      </c>
      <c r="F36" s="135">
        <v>2.0510000000000002</v>
      </c>
      <c r="G36" s="42"/>
      <c r="H36" s="42"/>
      <c r="I36" s="42"/>
      <c r="J36" s="38"/>
      <c r="K36" s="39"/>
    </row>
    <row r="37" spans="1:11" ht="27.75" customHeight="1" x14ac:dyDescent="0.2">
      <c r="A37" s="15" t="s">
        <v>131</v>
      </c>
      <c r="B37" s="40" t="s">
        <v>2439</v>
      </c>
      <c r="C37" s="171" t="s">
        <v>719</v>
      </c>
      <c r="D37" s="133">
        <v>-9.1349999999999998</v>
      </c>
      <c r="E37" s="134">
        <v>-1.1240000000000001</v>
      </c>
      <c r="F37" s="135">
        <v>-0.14399999999999999</v>
      </c>
      <c r="G37" s="41">
        <v>0</v>
      </c>
      <c r="H37" s="42"/>
      <c r="I37" s="42"/>
      <c r="J37" s="38"/>
      <c r="K37" s="39"/>
    </row>
    <row r="38" spans="1:11" ht="27.75" customHeight="1" x14ac:dyDescent="0.2">
      <c r="A38" s="15" t="s">
        <v>132</v>
      </c>
      <c r="B38" s="39" t="s">
        <v>2440</v>
      </c>
      <c r="C38" s="172">
        <v>0</v>
      </c>
      <c r="D38" s="133">
        <v>-7.3689999999999998</v>
      </c>
      <c r="E38" s="134">
        <v>-0.86499999999999999</v>
      </c>
      <c r="F38" s="135">
        <v>-0.10299999999999999</v>
      </c>
      <c r="G38" s="41">
        <v>0</v>
      </c>
      <c r="H38" s="42"/>
      <c r="I38" s="42"/>
      <c r="J38" s="38"/>
      <c r="K38" s="39"/>
    </row>
    <row r="39" spans="1:11" ht="27.75" customHeight="1" x14ac:dyDescent="0.2">
      <c r="A39" s="15" t="s">
        <v>133</v>
      </c>
      <c r="B39" s="39" t="s">
        <v>2441</v>
      </c>
      <c r="C39" s="172">
        <v>0</v>
      </c>
      <c r="D39" s="133">
        <v>-9.1349999999999998</v>
      </c>
      <c r="E39" s="134">
        <v>-1.1240000000000001</v>
      </c>
      <c r="F39" s="135">
        <v>-0.14399999999999999</v>
      </c>
      <c r="G39" s="41">
        <v>0</v>
      </c>
      <c r="H39" s="42"/>
      <c r="I39" s="42"/>
      <c r="J39" s="37">
        <v>0.45900000000000002</v>
      </c>
      <c r="K39" s="39"/>
    </row>
    <row r="40" spans="1:11" ht="27.75" customHeight="1" x14ac:dyDescent="0.2">
      <c r="A40" s="15" t="s">
        <v>134</v>
      </c>
      <c r="B40" s="39" t="s">
        <v>2442</v>
      </c>
      <c r="C40" s="172">
        <v>0</v>
      </c>
      <c r="D40" s="133">
        <v>-9.1349999999999998</v>
      </c>
      <c r="E40" s="134">
        <v>-1.1240000000000001</v>
      </c>
      <c r="F40" s="135">
        <v>-0.14399999999999999</v>
      </c>
      <c r="G40" s="41">
        <v>0</v>
      </c>
      <c r="H40" s="42"/>
      <c r="I40" s="42"/>
      <c r="J40" s="38"/>
      <c r="K40" s="39"/>
    </row>
    <row r="41" spans="1:11" ht="27.75" customHeight="1" x14ac:dyDescent="0.2">
      <c r="A41" s="15" t="s">
        <v>135</v>
      </c>
      <c r="B41" s="39">
        <v>2</v>
      </c>
      <c r="C41" s="172">
        <v>0</v>
      </c>
      <c r="D41" s="133">
        <v>-7.3689999999999998</v>
      </c>
      <c r="E41" s="134">
        <v>-0.86499999999999999</v>
      </c>
      <c r="F41" s="135">
        <v>-0.10299999999999999</v>
      </c>
      <c r="G41" s="41">
        <v>0</v>
      </c>
      <c r="H41" s="42"/>
      <c r="I41" s="42"/>
      <c r="J41" s="37">
        <v>0.32800000000000001</v>
      </c>
      <c r="K41" s="39"/>
    </row>
    <row r="42" spans="1:11" ht="27.75" customHeight="1" x14ac:dyDescent="0.2">
      <c r="A42" s="15" t="s">
        <v>136</v>
      </c>
      <c r="B42" s="39">
        <v>12</v>
      </c>
      <c r="C42" s="172">
        <v>0</v>
      </c>
      <c r="D42" s="133">
        <v>-7.3689999999999998</v>
      </c>
      <c r="E42" s="134">
        <v>-0.86499999999999999</v>
      </c>
      <c r="F42" s="135">
        <v>-0.10299999999999999</v>
      </c>
      <c r="G42" s="41">
        <v>0</v>
      </c>
      <c r="H42" s="42"/>
      <c r="I42" s="42"/>
      <c r="J42" s="38"/>
      <c r="K42" s="39"/>
    </row>
    <row r="43" spans="1:11" ht="27.75" customHeight="1" x14ac:dyDescent="0.2">
      <c r="A43" s="15" t="s">
        <v>137</v>
      </c>
      <c r="B43" s="39">
        <v>22</v>
      </c>
      <c r="C43" s="172">
        <v>0</v>
      </c>
      <c r="D43" s="133">
        <v>-5.4660000000000002</v>
      </c>
      <c r="E43" s="134">
        <v>-0.55900000000000005</v>
      </c>
      <c r="F43" s="135">
        <v>-5.1999999999999998E-2</v>
      </c>
      <c r="G43" s="41">
        <v>12.88</v>
      </c>
      <c r="H43" s="42"/>
      <c r="I43" s="42"/>
      <c r="J43" s="37">
        <v>0.27700000000000002</v>
      </c>
      <c r="K43" s="39"/>
    </row>
    <row r="44" spans="1:11" ht="27.75" customHeight="1" x14ac:dyDescent="0.2">
      <c r="A44" s="15" t="s">
        <v>138</v>
      </c>
      <c r="B44" s="39">
        <v>32</v>
      </c>
      <c r="C44" s="172">
        <v>0</v>
      </c>
      <c r="D44" s="133">
        <v>-5.4660000000000002</v>
      </c>
      <c r="E44" s="134">
        <v>-0.55900000000000005</v>
      </c>
      <c r="F44" s="135">
        <v>-5.1999999999999998E-2</v>
      </c>
      <c r="G44" s="41">
        <v>12.88</v>
      </c>
      <c r="H44" s="42"/>
      <c r="I44" s="42"/>
      <c r="J44" s="38"/>
      <c r="K44" s="39"/>
    </row>
    <row r="45" spans="1:11" ht="27.75" customHeight="1" x14ac:dyDescent="0.2">
      <c r="C45"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V315"/>
  <sheetViews>
    <sheetView zoomScale="85" zoomScaleNormal="85" zoomScaleSheetLayoutView="100" workbookViewId="0">
      <selection activeCell="Q6" sqref="Q6"/>
    </sheetView>
  </sheetViews>
  <sheetFormatPr defaultRowHeight="12.75" x14ac:dyDescent="0.2"/>
  <cols>
    <col min="1" max="1" width="14.7109375" style="48" customWidth="1"/>
    <col min="2" max="2" width="7.85546875" style="48" customWidth="1"/>
    <col min="3" max="3" width="14.7109375" style="212" customWidth="1"/>
    <col min="4" max="4" width="14.7109375" style="56" customWidth="1"/>
    <col min="5" max="5" width="7.85546875" style="56" customWidth="1"/>
    <col min="6" max="6" width="14.7109375" style="56" customWidth="1"/>
    <col min="7" max="7" width="30.7109375" style="56" customWidth="1"/>
    <col min="8" max="8" width="14.7109375" style="56" customWidth="1"/>
    <col min="9" max="9" width="14.7109375" style="57" customWidth="1"/>
    <col min="10" max="11" width="14.7109375" style="58" customWidth="1"/>
    <col min="12" max="16" width="14.7109375" style="48" customWidth="1"/>
    <col min="17" max="16384" width="9.140625" style="48"/>
  </cols>
  <sheetData>
    <row r="1" spans="1:16" ht="32.25" customHeight="1" x14ac:dyDescent="0.2">
      <c r="A1" s="46" t="s">
        <v>16</v>
      </c>
      <c r="B1" s="46"/>
      <c r="C1" s="236" t="s">
        <v>688</v>
      </c>
      <c r="D1" s="236"/>
      <c r="E1" s="236"/>
      <c r="F1" s="236"/>
      <c r="G1" s="236"/>
      <c r="H1" s="236"/>
      <c r="I1" s="236"/>
      <c r="J1" s="236"/>
      <c r="K1" s="236"/>
      <c r="L1" s="236"/>
      <c r="M1" s="236"/>
      <c r="N1" s="236"/>
      <c r="O1" s="236"/>
      <c r="P1" s="236"/>
    </row>
    <row r="2" spans="1:16" s="49" customFormat="1" ht="30" customHeight="1" x14ac:dyDescent="0.2">
      <c r="A2" s="237" t="str">
        <f>Overview!B4&amp; " - Effective from "&amp;Overview!D4&amp;" - "&amp;Overview!E4&amp;" Designated EHV charges"</f>
        <v>Fulcrum Electricity Assets Ltd - GSP_A - Effective from 1 April 2026 - Final Designated EHV charges</v>
      </c>
      <c r="B2" s="238"/>
      <c r="C2" s="238"/>
      <c r="D2" s="238"/>
      <c r="E2" s="238"/>
      <c r="F2" s="238"/>
      <c r="G2" s="238"/>
      <c r="H2" s="238"/>
      <c r="I2" s="238"/>
      <c r="J2" s="238"/>
      <c r="K2" s="238"/>
      <c r="L2" s="238"/>
      <c r="M2" s="238"/>
      <c r="N2" s="238"/>
      <c r="O2" s="238"/>
      <c r="P2" s="239"/>
    </row>
    <row r="3" spans="1:16" s="82" customFormat="1" ht="12.75" customHeight="1" x14ac:dyDescent="0.2">
      <c r="A3" s="81"/>
      <c r="B3" s="81"/>
      <c r="C3" s="81"/>
      <c r="D3" s="81"/>
      <c r="E3" s="81"/>
      <c r="F3" s="81"/>
      <c r="G3" s="81"/>
      <c r="H3" s="81"/>
      <c r="I3" s="81"/>
      <c r="J3" s="81"/>
      <c r="K3" s="81"/>
      <c r="L3" s="81"/>
      <c r="M3" s="81"/>
      <c r="N3" s="81"/>
      <c r="O3" s="81"/>
    </row>
    <row r="4" spans="1:16" s="82" customFormat="1" ht="25.5" customHeight="1" x14ac:dyDescent="0.2">
      <c r="A4" s="226" t="s">
        <v>59</v>
      </c>
      <c r="B4" s="226"/>
      <c r="C4" s="226"/>
      <c r="D4" s="226"/>
      <c r="E4" s="226"/>
      <c r="F4" s="226"/>
      <c r="G4" s="81"/>
      <c r="H4" s="81"/>
      <c r="I4" s="81"/>
      <c r="J4" s="81"/>
      <c r="K4" s="81"/>
      <c r="L4" s="81"/>
      <c r="M4" s="81"/>
      <c r="N4" s="81"/>
      <c r="O4" s="81"/>
    </row>
    <row r="5" spans="1:16" s="82" customFormat="1" ht="25.5" customHeight="1" x14ac:dyDescent="0.2">
      <c r="A5" s="240" t="s">
        <v>9</v>
      </c>
      <c r="B5" s="241"/>
      <c r="C5" s="241"/>
      <c r="D5" s="242" t="s">
        <v>56</v>
      </c>
      <c r="E5" s="242"/>
      <c r="F5" s="242"/>
      <c r="G5" s="81"/>
      <c r="H5" s="81"/>
      <c r="I5" s="81"/>
      <c r="J5" s="81"/>
      <c r="K5" s="81"/>
      <c r="L5" s="81"/>
      <c r="M5" s="81"/>
      <c r="N5" s="81"/>
      <c r="O5" s="81"/>
    </row>
    <row r="6" spans="1:16" s="82" customFormat="1" ht="48" customHeight="1" x14ac:dyDescent="0.2">
      <c r="A6" s="232" t="s">
        <v>55</v>
      </c>
      <c r="B6" s="232"/>
      <c r="C6" s="232"/>
      <c r="D6" s="243" t="s">
        <v>666</v>
      </c>
      <c r="E6" s="244"/>
      <c r="F6" s="245"/>
      <c r="G6" s="81"/>
      <c r="H6" s="81"/>
      <c r="I6" s="81"/>
      <c r="J6" s="81"/>
      <c r="K6" s="81"/>
      <c r="L6" s="81"/>
      <c r="M6" s="81"/>
      <c r="N6" s="81"/>
      <c r="O6" s="81"/>
    </row>
    <row r="7" spans="1:16" s="82" customFormat="1" ht="25.5" customHeight="1" x14ac:dyDescent="0.2">
      <c r="A7" s="232" t="s">
        <v>10</v>
      </c>
      <c r="B7" s="232"/>
      <c r="C7" s="232"/>
      <c r="D7" s="229" t="s">
        <v>11</v>
      </c>
      <c r="E7" s="229"/>
      <c r="F7" s="229"/>
      <c r="G7" s="81"/>
      <c r="H7" s="81"/>
      <c r="I7" s="81"/>
      <c r="J7" s="81"/>
      <c r="K7" s="81"/>
      <c r="L7" s="81"/>
      <c r="M7" s="81"/>
      <c r="N7" s="81"/>
      <c r="O7" s="81"/>
    </row>
    <row r="8" spans="1:16" s="82" customFormat="1" ht="18" x14ac:dyDescent="0.2">
      <c r="A8" s="81"/>
      <c r="B8" s="81"/>
      <c r="C8" s="81"/>
      <c r="D8" s="81"/>
      <c r="E8" s="81"/>
      <c r="F8" s="81"/>
      <c r="G8" s="81"/>
      <c r="H8" s="81"/>
      <c r="I8" s="81"/>
      <c r="J8" s="81"/>
      <c r="K8" s="81"/>
      <c r="L8" s="81"/>
      <c r="M8" s="81"/>
      <c r="N8" s="81"/>
      <c r="O8" s="81"/>
    </row>
    <row r="9" spans="1:16" ht="63.75" x14ac:dyDescent="0.2">
      <c r="A9" s="50" t="s">
        <v>46</v>
      </c>
      <c r="B9" s="51" t="s">
        <v>703</v>
      </c>
      <c r="C9" s="50" t="s">
        <v>31</v>
      </c>
      <c r="D9" s="50" t="s">
        <v>48</v>
      </c>
      <c r="E9" s="51" t="s">
        <v>703</v>
      </c>
      <c r="F9" s="50" t="s">
        <v>32</v>
      </c>
      <c r="G9" s="52" t="s">
        <v>26</v>
      </c>
      <c r="H9" s="52" t="s">
        <v>578</v>
      </c>
      <c r="I9" s="53" t="s">
        <v>109</v>
      </c>
      <c r="J9" s="52" t="s">
        <v>49</v>
      </c>
      <c r="K9" s="52" t="s">
        <v>107</v>
      </c>
      <c r="L9" s="129" t="s">
        <v>118</v>
      </c>
      <c r="M9" s="53" t="s">
        <v>110</v>
      </c>
      <c r="N9" s="52" t="s">
        <v>50</v>
      </c>
      <c r="O9" s="52" t="s">
        <v>108</v>
      </c>
      <c r="P9" s="129" t="s">
        <v>119</v>
      </c>
    </row>
    <row r="10" spans="1:16" ht="15" customHeight="1" x14ac:dyDescent="0.2">
      <c r="A10" s="43"/>
      <c r="B10" s="93"/>
      <c r="C10" s="54"/>
      <c r="D10" s="44"/>
      <c r="E10" s="93"/>
      <c r="F10" s="54"/>
      <c r="G10" s="55"/>
      <c r="H10" s="183"/>
      <c r="I10" s="59"/>
      <c r="J10" s="60"/>
      <c r="K10" s="60"/>
      <c r="L10" s="60"/>
      <c r="M10" s="61"/>
      <c r="N10" s="62"/>
      <c r="O10" s="62"/>
      <c r="P10" s="62"/>
    </row>
    <row r="11" spans="1:16" ht="15" customHeight="1" x14ac:dyDescent="0.2">
      <c r="A11" s="43"/>
      <c r="B11" s="93"/>
      <c r="C11" s="54"/>
      <c r="D11" s="44"/>
      <c r="E11" s="93"/>
      <c r="F11" s="54"/>
      <c r="G11" s="55"/>
      <c r="H11" s="183"/>
      <c r="I11" s="59"/>
      <c r="J11" s="60"/>
      <c r="K11" s="60"/>
      <c r="L11" s="60"/>
      <c r="M11" s="61"/>
      <c r="N11" s="62"/>
      <c r="O11" s="62"/>
      <c r="P11" s="62"/>
    </row>
    <row r="12" spans="1:16" ht="15" customHeight="1" x14ac:dyDescent="0.2">
      <c r="A12" s="43"/>
      <c r="B12" s="93"/>
      <c r="C12" s="54"/>
      <c r="D12" s="44"/>
      <c r="E12" s="93"/>
      <c r="F12" s="54"/>
      <c r="G12" s="55"/>
      <c r="H12" s="183"/>
      <c r="I12" s="59"/>
      <c r="J12" s="60"/>
      <c r="K12" s="60"/>
      <c r="L12" s="60"/>
      <c r="M12" s="61"/>
      <c r="N12" s="62"/>
      <c r="O12" s="62"/>
      <c r="P12" s="62"/>
    </row>
    <row r="13" spans="1:16" ht="15" customHeight="1" x14ac:dyDescent="0.2">
      <c r="A13" s="43"/>
      <c r="B13" s="93"/>
      <c r="C13" s="54"/>
      <c r="D13" s="44"/>
      <c r="E13" s="93"/>
      <c r="F13" s="54"/>
      <c r="G13" s="55"/>
      <c r="H13" s="183"/>
      <c r="I13" s="59"/>
      <c r="J13" s="60"/>
      <c r="K13" s="60"/>
      <c r="L13" s="60"/>
      <c r="M13" s="61"/>
      <c r="N13" s="62"/>
      <c r="O13" s="62"/>
      <c r="P13" s="62"/>
    </row>
    <row r="14" spans="1:16" ht="30" customHeight="1" x14ac:dyDescent="0.2">
      <c r="A14" s="43"/>
      <c r="B14" s="93"/>
      <c r="C14" s="54"/>
      <c r="D14" s="55"/>
      <c r="E14" s="93"/>
      <c r="F14" s="54"/>
      <c r="G14" s="55"/>
      <c r="H14" s="183"/>
      <c r="I14" s="59"/>
      <c r="J14" s="60"/>
      <c r="K14" s="60"/>
      <c r="L14" s="60"/>
      <c r="M14" s="61"/>
      <c r="N14" s="62"/>
      <c r="O14" s="62"/>
      <c r="P14" s="62"/>
    </row>
    <row r="15" spans="1:16" ht="30" customHeight="1" x14ac:dyDescent="0.2">
      <c r="A15" s="43"/>
      <c r="B15" s="93"/>
      <c r="C15" s="54"/>
      <c r="D15" s="55"/>
      <c r="E15" s="93"/>
      <c r="F15" s="54"/>
      <c r="G15" s="55"/>
      <c r="H15" s="183"/>
      <c r="I15" s="59"/>
      <c r="J15" s="60"/>
      <c r="K15" s="60"/>
      <c r="L15" s="60"/>
      <c r="M15" s="61"/>
      <c r="N15" s="62"/>
      <c r="O15" s="62"/>
      <c r="P15" s="62"/>
    </row>
    <row r="16" spans="1:16" ht="30" customHeight="1" x14ac:dyDescent="0.2">
      <c r="A16" s="43"/>
      <c r="B16" s="93"/>
      <c r="C16" s="54"/>
      <c r="D16" s="44"/>
      <c r="E16" s="93"/>
      <c r="F16" s="54"/>
      <c r="G16" s="55"/>
      <c r="H16" s="183"/>
      <c r="I16" s="59"/>
      <c r="J16" s="60"/>
      <c r="K16" s="60"/>
      <c r="L16" s="60"/>
      <c r="M16" s="61"/>
      <c r="N16" s="62"/>
      <c r="O16" s="62"/>
      <c r="P16" s="62"/>
    </row>
    <row r="17" spans="1:16" ht="15" customHeight="1" x14ac:dyDescent="0.2">
      <c r="A17" s="43"/>
      <c r="B17" s="93"/>
      <c r="C17" s="54"/>
      <c r="D17" s="44"/>
      <c r="E17" s="93"/>
      <c r="F17" s="54"/>
      <c r="G17" s="55"/>
      <c r="H17" s="183"/>
      <c r="I17" s="59"/>
      <c r="J17" s="60"/>
      <c r="K17" s="60"/>
      <c r="L17" s="60"/>
      <c r="M17" s="61"/>
      <c r="N17" s="62"/>
      <c r="O17" s="62"/>
      <c r="P17" s="62"/>
    </row>
    <row r="18" spans="1:16" ht="15" customHeight="1" x14ac:dyDescent="0.2">
      <c r="A18" s="43"/>
      <c r="B18" s="93"/>
      <c r="C18" s="54"/>
      <c r="D18" s="44"/>
      <c r="E18" s="93"/>
      <c r="F18" s="54"/>
      <c r="G18" s="55"/>
      <c r="H18" s="183"/>
      <c r="I18" s="59"/>
      <c r="J18" s="60"/>
      <c r="K18" s="60"/>
      <c r="L18" s="60"/>
      <c r="M18" s="61"/>
      <c r="N18" s="62"/>
      <c r="O18" s="62"/>
      <c r="P18" s="62"/>
    </row>
    <row r="19" spans="1:16" ht="15" customHeight="1" x14ac:dyDescent="0.2">
      <c r="A19" s="43"/>
      <c r="B19" s="93"/>
      <c r="C19" s="54"/>
      <c r="D19" s="44"/>
      <c r="E19" s="93"/>
      <c r="F19" s="54"/>
      <c r="G19" s="55"/>
      <c r="H19" s="183"/>
      <c r="I19" s="59"/>
      <c r="J19" s="60"/>
      <c r="K19" s="60"/>
      <c r="L19" s="60"/>
      <c r="M19" s="61"/>
      <c r="N19" s="62"/>
      <c r="O19" s="62"/>
      <c r="P19" s="62"/>
    </row>
    <row r="20" spans="1:16" ht="30" customHeight="1" x14ac:dyDescent="0.2">
      <c r="A20" s="43"/>
      <c r="B20" s="93"/>
      <c r="C20" s="54"/>
      <c r="D20" s="44"/>
      <c r="E20" s="93"/>
      <c r="F20" s="54"/>
      <c r="G20" s="55"/>
      <c r="H20" s="183"/>
      <c r="I20" s="59"/>
      <c r="J20" s="60"/>
      <c r="K20" s="60"/>
      <c r="L20" s="60"/>
      <c r="M20" s="61"/>
      <c r="N20" s="62"/>
      <c r="O20" s="62"/>
      <c r="P20" s="62"/>
    </row>
    <row r="21" spans="1:16" ht="15" customHeight="1" x14ac:dyDescent="0.2">
      <c r="A21" s="43"/>
      <c r="B21" s="93"/>
      <c r="C21" s="54"/>
      <c r="D21" s="55"/>
      <c r="E21" s="93"/>
      <c r="F21" s="54"/>
      <c r="G21" s="55"/>
      <c r="H21" s="183"/>
      <c r="I21" s="59"/>
      <c r="J21" s="60"/>
      <c r="K21" s="60"/>
      <c r="L21" s="60"/>
      <c r="M21" s="61"/>
      <c r="N21" s="62"/>
      <c r="O21" s="62"/>
      <c r="P21" s="62"/>
    </row>
    <row r="22" spans="1:16" ht="42" customHeight="1" x14ac:dyDescent="0.2">
      <c r="A22" s="43"/>
      <c r="B22" s="93"/>
      <c r="C22" s="54"/>
      <c r="D22" s="44"/>
      <c r="E22" s="93"/>
      <c r="F22" s="54"/>
      <c r="G22" s="55"/>
      <c r="H22" s="183"/>
      <c r="I22" s="59"/>
      <c r="J22" s="60"/>
      <c r="K22" s="60"/>
      <c r="L22" s="60"/>
      <c r="M22" s="61"/>
      <c r="N22" s="62"/>
      <c r="O22" s="62"/>
      <c r="P22" s="62"/>
    </row>
    <row r="23" spans="1:16" ht="15" customHeight="1" x14ac:dyDescent="0.2">
      <c r="A23" s="43"/>
      <c r="B23" s="93"/>
      <c r="C23" s="54"/>
      <c r="D23" s="44"/>
      <c r="E23" s="93"/>
      <c r="F23" s="54"/>
      <c r="G23" s="55"/>
      <c r="H23" s="183"/>
      <c r="I23" s="59"/>
      <c r="J23" s="60"/>
      <c r="K23" s="60"/>
      <c r="L23" s="60"/>
      <c r="M23" s="61"/>
      <c r="N23" s="62"/>
      <c r="O23" s="62"/>
      <c r="P23" s="62"/>
    </row>
    <row r="24" spans="1:16" ht="30" customHeight="1" x14ac:dyDescent="0.2">
      <c r="A24" s="43"/>
      <c r="B24" s="93"/>
      <c r="C24" s="54"/>
      <c r="D24" s="44"/>
      <c r="E24" s="93"/>
      <c r="F24" s="54"/>
      <c r="G24" s="55"/>
      <c r="H24" s="183"/>
      <c r="I24" s="59"/>
      <c r="J24" s="60"/>
      <c r="K24" s="60"/>
      <c r="L24" s="60"/>
      <c r="M24" s="61"/>
      <c r="N24" s="62"/>
      <c r="O24" s="62"/>
      <c r="P24" s="62"/>
    </row>
    <row r="25" spans="1:16" ht="30" customHeight="1" x14ac:dyDescent="0.2">
      <c r="A25" s="43"/>
      <c r="B25" s="93"/>
      <c r="C25" s="54"/>
      <c r="D25" s="44"/>
      <c r="E25" s="93"/>
      <c r="F25" s="54"/>
      <c r="G25" s="55"/>
      <c r="H25" s="183"/>
      <c r="I25" s="59"/>
      <c r="J25" s="60"/>
      <c r="K25" s="60"/>
      <c r="L25" s="60"/>
      <c r="M25" s="61"/>
      <c r="N25" s="62"/>
      <c r="O25" s="62"/>
      <c r="P25" s="62"/>
    </row>
    <row r="26" spans="1:16" ht="15" customHeight="1" x14ac:dyDescent="0.2">
      <c r="A26" s="43"/>
      <c r="B26" s="93"/>
      <c r="C26" s="54"/>
      <c r="D26" s="55"/>
      <c r="E26" s="93"/>
      <c r="F26" s="54"/>
      <c r="G26" s="55"/>
      <c r="H26" s="183"/>
      <c r="I26" s="59"/>
      <c r="J26" s="60"/>
      <c r="K26" s="60"/>
      <c r="L26" s="60"/>
      <c r="M26" s="61"/>
      <c r="N26" s="62"/>
      <c r="O26" s="62"/>
      <c r="P26" s="62"/>
    </row>
    <row r="27" spans="1:16" ht="15" customHeight="1" x14ac:dyDescent="0.2">
      <c r="A27" s="43"/>
      <c r="B27" s="93"/>
      <c r="C27" s="54"/>
      <c r="D27" s="44"/>
      <c r="E27" s="93"/>
      <c r="F27" s="54"/>
      <c r="G27" s="55"/>
      <c r="H27" s="183"/>
      <c r="I27" s="59"/>
      <c r="J27" s="60"/>
      <c r="K27" s="60"/>
      <c r="L27" s="60"/>
      <c r="M27" s="61"/>
      <c r="N27" s="62"/>
      <c r="O27" s="62"/>
      <c r="P27" s="62"/>
    </row>
    <row r="28" spans="1:16" ht="30" customHeight="1" x14ac:dyDescent="0.2">
      <c r="A28" s="43"/>
      <c r="B28" s="93"/>
      <c r="C28" s="54"/>
      <c r="D28" s="44"/>
      <c r="E28" s="93"/>
      <c r="F28" s="54"/>
      <c r="G28" s="55"/>
      <c r="H28" s="183"/>
      <c r="I28" s="59"/>
      <c r="J28" s="60"/>
      <c r="K28" s="60"/>
      <c r="L28" s="60"/>
      <c r="M28" s="61"/>
      <c r="N28" s="62"/>
      <c r="O28" s="62"/>
      <c r="P28" s="62"/>
    </row>
    <row r="29" spans="1:16" ht="15" customHeight="1" x14ac:dyDescent="0.2">
      <c r="A29" s="43"/>
      <c r="B29" s="93"/>
      <c r="C29" s="54"/>
      <c r="D29" s="44"/>
      <c r="E29" s="93"/>
      <c r="F29" s="54"/>
      <c r="G29" s="55"/>
      <c r="H29" s="183"/>
      <c r="I29" s="59"/>
      <c r="J29" s="60"/>
      <c r="K29" s="60"/>
      <c r="L29" s="60"/>
      <c r="M29" s="61"/>
      <c r="N29" s="62"/>
      <c r="O29" s="62"/>
      <c r="P29" s="62"/>
    </row>
    <row r="30" spans="1:16" ht="30" customHeight="1" x14ac:dyDescent="0.2">
      <c r="A30" s="43"/>
      <c r="B30" s="93"/>
      <c r="C30" s="54"/>
      <c r="D30" s="44"/>
      <c r="E30" s="93"/>
      <c r="F30" s="54"/>
      <c r="G30" s="55"/>
      <c r="H30" s="183"/>
      <c r="I30" s="59"/>
      <c r="J30" s="60"/>
      <c r="K30" s="60"/>
      <c r="L30" s="60"/>
      <c r="M30" s="61"/>
      <c r="N30" s="62"/>
      <c r="O30" s="62"/>
      <c r="P30" s="62"/>
    </row>
    <row r="31" spans="1:16" ht="30" customHeight="1" x14ac:dyDescent="0.2">
      <c r="A31" s="43"/>
      <c r="B31" s="93"/>
      <c r="C31" s="54"/>
      <c r="D31" s="55"/>
      <c r="E31" s="93"/>
      <c r="F31" s="54"/>
      <c r="G31" s="55"/>
      <c r="H31" s="183"/>
      <c r="I31" s="59"/>
      <c r="J31" s="60"/>
      <c r="K31" s="60"/>
      <c r="L31" s="60"/>
      <c r="M31" s="61"/>
      <c r="N31" s="62"/>
      <c r="O31" s="62"/>
      <c r="P31" s="62"/>
    </row>
    <row r="32" spans="1:16" ht="15" customHeight="1" x14ac:dyDescent="0.2">
      <c r="A32" s="43"/>
      <c r="B32" s="93"/>
      <c r="C32" s="54"/>
      <c r="D32" s="44"/>
      <c r="E32" s="93"/>
      <c r="F32" s="54"/>
      <c r="G32" s="55"/>
      <c r="H32" s="183"/>
      <c r="I32" s="59"/>
      <c r="J32" s="60"/>
      <c r="K32" s="60"/>
      <c r="L32" s="60"/>
      <c r="M32" s="61"/>
      <c r="N32" s="62"/>
      <c r="O32" s="62"/>
      <c r="P32" s="62"/>
    </row>
    <row r="33" spans="1:16" ht="15" customHeight="1" x14ac:dyDescent="0.2">
      <c r="A33" s="43"/>
      <c r="B33" s="93"/>
      <c r="C33" s="54"/>
      <c r="D33" s="44"/>
      <c r="E33" s="93"/>
      <c r="F33" s="54"/>
      <c r="G33" s="55"/>
      <c r="H33" s="183"/>
      <c r="I33" s="59"/>
      <c r="J33" s="60"/>
      <c r="K33" s="60"/>
      <c r="L33" s="60"/>
      <c r="M33" s="61"/>
      <c r="N33" s="62"/>
      <c r="O33" s="62"/>
      <c r="P33" s="62"/>
    </row>
    <row r="34" spans="1:16" ht="15" customHeight="1" x14ac:dyDescent="0.2">
      <c r="A34" s="43"/>
      <c r="B34" s="93"/>
      <c r="C34" s="54"/>
      <c r="D34" s="44"/>
      <c r="E34" s="93"/>
      <c r="F34" s="54"/>
      <c r="G34" s="55"/>
      <c r="H34" s="183"/>
      <c r="I34" s="59"/>
      <c r="J34" s="60"/>
      <c r="K34" s="60"/>
      <c r="L34" s="60"/>
      <c r="M34" s="61"/>
      <c r="N34" s="62"/>
      <c r="O34" s="62"/>
      <c r="P34" s="62"/>
    </row>
    <row r="35" spans="1:16" ht="42" customHeight="1" x14ac:dyDescent="0.2">
      <c r="A35" s="43"/>
      <c r="B35" s="93"/>
      <c r="C35" s="54"/>
      <c r="D35" s="44"/>
      <c r="E35" s="93"/>
      <c r="F35" s="54"/>
      <c r="G35" s="55"/>
      <c r="H35" s="183"/>
      <c r="I35" s="59"/>
      <c r="J35" s="60"/>
      <c r="K35" s="60"/>
      <c r="L35" s="60"/>
      <c r="M35" s="61"/>
      <c r="N35" s="62"/>
      <c r="O35" s="62"/>
      <c r="P35" s="62"/>
    </row>
    <row r="36" spans="1:16" ht="30" customHeight="1" x14ac:dyDescent="0.2">
      <c r="A36" s="43"/>
      <c r="B36" s="93"/>
      <c r="C36" s="54"/>
      <c r="D36" s="44"/>
      <c r="E36" s="93"/>
      <c r="F36" s="54"/>
      <c r="G36" s="55"/>
      <c r="H36" s="183"/>
      <c r="I36" s="59"/>
      <c r="J36" s="60"/>
      <c r="K36" s="60"/>
      <c r="L36" s="60"/>
      <c r="M36" s="61"/>
      <c r="N36" s="62"/>
      <c r="O36" s="62"/>
      <c r="P36" s="62"/>
    </row>
    <row r="37" spans="1:16" ht="30" customHeight="1" x14ac:dyDescent="0.2">
      <c r="A37" s="43"/>
      <c r="B37" s="93"/>
      <c r="C37" s="54"/>
      <c r="D37" s="44"/>
      <c r="E37" s="93"/>
      <c r="F37" s="54"/>
      <c r="G37" s="55"/>
      <c r="H37" s="183"/>
      <c r="I37" s="59"/>
      <c r="J37" s="60"/>
      <c r="K37" s="60"/>
      <c r="L37" s="60"/>
      <c r="M37" s="61"/>
      <c r="N37" s="62"/>
      <c r="O37" s="62"/>
      <c r="P37" s="62"/>
    </row>
    <row r="38" spans="1:16" ht="30" customHeight="1" x14ac:dyDescent="0.2">
      <c r="A38" s="43"/>
      <c r="B38" s="93"/>
      <c r="C38" s="54"/>
      <c r="D38" s="44"/>
      <c r="E38" s="93"/>
      <c r="F38" s="54"/>
      <c r="G38" s="55"/>
      <c r="H38" s="183"/>
      <c r="I38" s="59"/>
      <c r="J38" s="60"/>
      <c r="K38" s="60"/>
      <c r="L38" s="60"/>
      <c r="M38" s="61"/>
      <c r="N38" s="62"/>
      <c r="O38" s="62"/>
      <c r="P38" s="62"/>
    </row>
    <row r="39" spans="1:16" ht="30" customHeight="1" x14ac:dyDescent="0.2">
      <c r="A39" s="43"/>
      <c r="B39" s="93"/>
      <c r="C39" s="54"/>
      <c r="D39" s="44"/>
      <c r="E39" s="93"/>
      <c r="F39" s="54"/>
      <c r="G39" s="55"/>
      <c r="H39" s="183"/>
      <c r="I39" s="59"/>
      <c r="J39" s="60"/>
      <c r="K39" s="60"/>
      <c r="L39" s="60"/>
      <c r="M39" s="61"/>
      <c r="N39" s="62"/>
      <c r="O39" s="62"/>
      <c r="P39" s="62"/>
    </row>
    <row r="40" spans="1:16" ht="66" customHeight="1" x14ac:dyDescent="0.2">
      <c r="A40" s="43"/>
      <c r="B40" s="93"/>
      <c r="C40" s="54"/>
      <c r="D40" s="55"/>
      <c r="E40" s="93"/>
      <c r="F40" s="54"/>
      <c r="G40" s="55"/>
      <c r="H40" s="183"/>
      <c r="I40" s="59"/>
      <c r="J40" s="60"/>
      <c r="K40" s="60"/>
      <c r="L40" s="60"/>
      <c r="M40" s="61"/>
      <c r="N40" s="62"/>
      <c r="O40" s="62"/>
      <c r="P40" s="62"/>
    </row>
    <row r="41" spans="1:16" ht="15" customHeight="1" x14ac:dyDescent="0.2">
      <c r="A41" s="43"/>
      <c r="B41" s="93"/>
      <c r="C41" s="54"/>
      <c r="D41" s="44"/>
      <c r="E41" s="93"/>
      <c r="F41" s="54"/>
      <c r="G41" s="55"/>
      <c r="H41" s="183"/>
      <c r="I41" s="59"/>
      <c r="J41" s="60"/>
      <c r="K41" s="60"/>
      <c r="L41" s="60"/>
      <c r="M41" s="61"/>
      <c r="N41" s="62"/>
      <c r="O41" s="62"/>
      <c r="P41" s="62"/>
    </row>
    <row r="42" spans="1:16" ht="42" customHeight="1" x14ac:dyDescent="0.2">
      <c r="A42" s="43"/>
      <c r="B42" s="93"/>
      <c r="C42" s="54"/>
      <c r="D42" s="44"/>
      <c r="E42" s="93"/>
      <c r="F42" s="54"/>
      <c r="G42" s="55"/>
      <c r="H42" s="183"/>
      <c r="I42" s="59"/>
      <c r="J42" s="60"/>
      <c r="K42" s="60"/>
      <c r="L42" s="60"/>
      <c r="M42" s="61"/>
      <c r="N42" s="62"/>
      <c r="O42" s="62"/>
      <c r="P42" s="62"/>
    </row>
    <row r="43" spans="1:16" ht="54.95" customHeight="1" x14ac:dyDescent="0.2">
      <c r="A43" s="43"/>
      <c r="B43" s="93"/>
      <c r="C43" s="54"/>
      <c r="D43" s="44"/>
      <c r="E43" s="93"/>
      <c r="F43" s="54"/>
      <c r="G43" s="55"/>
      <c r="H43" s="183"/>
      <c r="I43" s="59"/>
      <c r="J43" s="60"/>
      <c r="K43" s="60"/>
      <c r="L43" s="60"/>
      <c r="M43" s="61"/>
      <c r="N43" s="62"/>
      <c r="O43" s="62"/>
      <c r="P43" s="62"/>
    </row>
    <row r="44" spans="1:16" ht="30" customHeight="1" x14ac:dyDescent="0.2">
      <c r="A44" s="43"/>
      <c r="B44" s="93"/>
      <c r="C44" s="54"/>
      <c r="D44" s="44"/>
      <c r="E44" s="93"/>
      <c r="F44" s="54"/>
      <c r="G44" s="55"/>
      <c r="H44" s="183"/>
      <c r="I44" s="59"/>
      <c r="J44" s="60"/>
      <c r="K44" s="60"/>
      <c r="L44" s="60"/>
      <c r="M44" s="61"/>
      <c r="N44" s="62"/>
      <c r="O44" s="62"/>
      <c r="P44" s="62"/>
    </row>
    <row r="45" spans="1:16" ht="15" customHeight="1" x14ac:dyDescent="0.2">
      <c r="A45" s="43"/>
      <c r="B45" s="93"/>
      <c r="C45" s="54"/>
      <c r="D45" s="44"/>
      <c r="E45" s="93"/>
      <c r="F45" s="54"/>
      <c r="G45" s="55"/>
      <c r="H45" s="183"/>
      <c r="I45" s="59"/>
      <c r="J45" s="60"/>
      <c r="K45" s="60"/>
      <c r="L45" s="60"/>
      <c r="M45" s="61"/>
      <c r="N45" s="62"/>
      <c r="O45" s="62"/>
      <c r="P45" s="62"/>
    </row>
    <row r="46" spans="1:16" ht="15" customHeight="1" x14ac:dyDescent="0.2">
      <c r="A46" s="43"/>
      <c r="B46" s="93"/>
      <c r="C46" s="54"/>
      <c r="D46" s="44"/>
      <c r="E46" s="93"/>
      <c r="F46" s="54"/>
      <c r="G46" s="55"/>
      <c r="H46" s="183"/>
      <c r="I46" s="59"/>
      <c r="J46" s="60"/>
      <c r="K46" s="60"/>
      <c r="L46" s="60"/>
      <c r="M46" s="61"/>
      <c r="N46" s="62"/>
      <c r="O46" s="62"/>
      <c r="P46" s="62"/>
    </row>
    <row r="47" spans="1:16" ht="15" customHeight="1" x14ac:dyDescent="0.2">
      <c r="A47" s="43"/>
      <c r="B47" s="93"/>
      <c r="C47" s="54"/>
      <c r="D47" s="44"/>
      <c r="E47" s="93"/>
      <c r="F47" s="54"/>
      <c r="G47" s="55"/>
      <c r="H47" s="183"/>
      <c r="I47" s="59"/>
      <c r="J47" s="60"/>
      <c r="K47" s="60"/>
      <c r="L47" s="60"/>
      <c r="M47" s="61"/>
      <c r="N47" s="62"/>
      <c r="O47" s="62"/>
      <c r="P47" s="62"/>
    </row>
    <row r="48" spans="1:16" ht="42" customHeight="1" x14ac:dyDescent="0.2">
      <c r="A48" s="43"/>
      <c r="B48" s="93"/>
      <c r="C48" s="54"/>
      <c r="D48" s="44"/>
      <c r="E48" s="93"/>
      <c r="F48" s="54"/>
      <c r="G48" s="55"/>
      <c r="H48" s="183"/>
      <c r="I48" s="59"/>
      <c r="J48" s="60"/>
      <c r="K48" s="60"/>
      <c r="L48" s="60"/>
      <c r="M48" s="61"/>
      <c r="N48" s="62"/>
      <c r="O48" s="62"/>
      <c r="P48" s="62"/>
    </row>
    <row r="49" spans="1:16" ht="15" customHeight="1" x14ac:dyDescent="0.2">
      <c r="A49" s="43"/>
      <c r="B49" s="93"/>
      <c r="C49" s="54"/>
      <c r="D49" s="44"/>
      <c r="E49" s="93"/>
      <c r="F49" s="54"/>
      <c r="G49" s="55"/>
      <c r="H49" s="183"/>
      <c r="I49" s="59"/>
      <c r="J49" s="60"/>
      <c r="K49" s="60"/>
      <c r="L49" s="60"/>
      <c r="M49" s="61"/>
      <c r="N49" s="62"/>
      <c r="O49" s="62"/>
      <c r="P49" s="62"/>
    </row>
    <row r="50" spans="1:16" ht="30" customHeight="1" x14ac:dyDescent="0.2">
      <c r="A50" s="43"/>
      <c r="B50" s="93"/>
      <c r="C50" s="54"/>
      <c r="D50" s="44"/>
      <c r="E50" s="93"/>
      <c r="F50" s="54"/>
      <c r="G50" s="55"/>
      <c r="H50" s="183"/>
      <c r="I50" s="59"/>
      <c r="J50" s="60"/>
      <c r="K50" s="60"/>
      <c r="L50" s="60"/>
      <c r="M50" s="61"/>
      <c r="N50" s="62"/>
      <c r="O50" s="62"/>
      <c r="P50" s="62"/>
    </row>
    <row r="51" spans="1:16" ht="30" customHeight="1" x14ac:dyDescent="0.2">
      <c r="A51" s="43"/>
      <c r="B51" s="93"/>
      <c r="C51" s="54"/>
      <c r="D51" s="44"/>
      <c r="E51" s="93"/>
      <c r="F51" s="54"/>
      <c r="G51" s="55"/>
      <c r="H51" s="183"/>
      <c r="I51" s="59"/>
      <c r="J51" s="60"/>
      <c r="K51" s="60"/>
      <c r="L51" s="60"/>
      <c r="M51" s="61"/>
      <c r="N51" s="62"/>
      <c r="O51" s="62"/>
      <c r="P51" s="62"/>
    </row>
    <row r="52" spans="1:16" ht="54.95" customHeight="1" x14ac:dyDescent="0.2">
      <c r="A52" s="43"/>
      <c r="B52" s="93"/>
      <c r="C52" s="54"/>
      <c r="D52" s="44"/>
      <c r="E52" s="93"/>
      <c r="F52" s="54"/>
      <c r="G52" s="55"/>
      <c r="H52" s="183"/>
      <c r="I52" s="59"/>
      <c r="J52" s="60"/>
      <c r="K52" s="60"/>
      <c r="L52" s="60"/>
      <c r="M52" s="61"/>
      <c r="N52" s="62"/>
      <c r="O52" s="62"/>
      <c r="P52" s="62"/>
    </row>
    <row r="53" spans="1:16" ht="54.95" customHeight="1" x14ac:dyDescent="0.2">
      <c r="A53" s="43"/>
      <c r="B53" s="93"/>
      <c r="C53" s="54"/>
      <c r="D53" s="44"/>
      <c r="E53" s="93"/>
      <c r="F53" s="54"/>
      <c r="G53" s="55"/>
      <c r="H53" s="183"/>
      <c r="I53" s="59"/>
      <c r="J53" s="60"/>
      <c r="K53" s="60"/>
      <c r="L53" s="60"/>
      <c r="M53" s="61"/>
      <c r="N53" s="62"/>
      <c r="O53" s="62"/>
      <c r="P53" s="62"/>
    </row>
    <row r="54" spans="1:16" ht="15" customHeight="1" x14ac:dyDescent="0.2">
      <c r="A54" s="43"/>
      <c r="B54" s="93"/>
      <c r="C54" s="54"/>
      <c r="D54" s="44"/>
      <c r="E54" s="93"/>
      <c r="F54" s="54"/>
      <c r="G54" s="55"/>
      <c r="H54" s="183"/>
      <c r="I54" s="59"/>
      <c r="J54" s="60"/>
      <c r="K54" s="60"/>
      <c r="L54" s="60"/>
      <c r="M54" s="61"/>
      <c r="N54" s="62"/>
      <c r="O54" s="62"/>
      <c r="P54" s="62"/>
    </row>
    <row r="55" spans="1:16" ht="15" customHeight="1" x14ac:dyDescent="0.2">
      <c r="A55" s="43"/>
      <c r="B55" s="93"/>
      <c r="C55" s="54"/>
      <c r="D55" s="44"/>
      <c r="E55" s="93"/>
      <c r="F55" s="54"/>
      <c r="G55" s="55"/>
      <c r="H55" s="183"/>
      <c r="I55" s="59"/>
      <c r="J55" s="60"/>
      <c r="K55" s="60"/>
      <c r="L55" s="60"/>
      <c r="M55" s="61"/>
      <c r="N55" s="62"/>
      <c r="O55" s="62"/>
      <c r="P55" s="62"/>
    </row>
    <row r="56" spans="1:16" ht="30" customHeight="1" x14ac:dyDescent="0.2">
      <c r="A56" s="43"/>
      <c r="B56" s="93"/>
      <c r="C56" s="54"/>
      <c r="D56" s="44"/>
      <c r="E56" s="93"/>
      <c r="F56" s="54"/>
      <c r="G56" s="55"/>
      <c r="H56" s="183"/>
      <c r="I56" s="59"/>
      <c r="J56" s="60"/>
      <c r="K56" s="60"/>
      <c r="L56" s="60"/>
      <c r="M56" s="61"/>
      <c r="N56" s="62"/>
      <c r="O56" s="62"/>
      <c r="P56" s="62"/>
    </row>
    <row r="57" spans="1:16" ht="15" customHeight="1" x14ac:dyDescent="0.2">
      <c r="A57" s="43"/>
      <c r="B57" s="93"/>
      <c r="C57" s="54"/>
      <c r="D57" s="44"/>
      <c r="E57" s="93"/>
      <c r="F57" s="54"/>
      <c r="G57" s="55"/>
      <c r="H57" s="183"/>
      <c r="I57" s="59"/>
      <c r="J57" s="60"/>
      <c r="K57" s="60"/>
      <c r="L57" s="60"/>
      <c r="M57" s="61"/>
      <c r="N57" s="62"/>
      <c r="O57" s="62"/>
      <c r="P57" s="62"/>
    </row>
    <row r="58" spans="1:16" ht="54.95" customHeight="1" x14ac:dyDescent="0.2">
      <c r="A58" s="43"/>
      <c r="B58" s="93"/>
      <c r="C58" s="54"/>
      <c r="D58" s="44"/>
      <c r="E58" s="93"/>
      <c r="F58" s="54"/>
      <c r="G58" s="55"/>
      <c r="H58" s="183"/>
      <c r="I58" s="59"/>
      <c r="J58" s="60"/>
      <c r="K58" s="60"/>
      <c r="L58" s="60"/>
      <c r="M58" s="61"/>
      <c r="N58" s="62"/>
      <c r="O58" s="62"/>
      <c r="P58" s="62"/>
    </row>
    <row r="59" spans="1:16" ht="15" customHeight="1" x14ac:dyDescent="0.2">
      <c r="A59" s="43"/>
      <c r="B59" s="93"/>
      <c r="C59" s="54"/>
      <c r="D59" s="55"/>
      <c r="E59" s="93"/>
      <c r="F59" s="54"/>
      <c r="G59" s="55"/>
      <c r="H59" s="183"/>
      <c r="I59" s="59"/>
      <c r="J59" s="60"/>
      <c r="K59" s="60"/>
      <c r="L59" s="60"/>
      <c r="M59" s="61"/>
      <c r="N59" s="62"/>
      <c r="O59" s="62"/>
      <c r="P59" s="62"/>
    </row>
    <row r="60" spans="1:16" ht="30" customHeight="1" x14ac:dyDescent="0.2">
      <c r="A60" s="43"/>
      <c r="B60" s="93"/>
      <c r="C60" s="54"/>
      <c r="D60" s="55"/>
      <c r="E60" s="93"/>
      <c r="F60" s="54"/>
      <c r="G60" s="55"/>
      <c r="H60" s="183"/>
      <c r="I60" s="59"/>
      <c r="J60" s="60"/>
      <c r="K60" s="60"/>
      <c r="L60" s="60"/>
      <c r="M60" s="61"/>
      <c r="N60" s="62"/>
      <c r="O60" s="62"/>
      <c r="P60" s="62"/>
    </row>
    <row r="61" spans="1:16" ht="15" customHeight="1" x14ac:dyDescent="0.2">
      <c r="A61" s="43"/>
      <c r="B61" s="93"/>
      <c r="C61" s="54"/>
      <c r="D61" s="55"/>
      <c r="E61" s="93"/>
      <c r="F61" s="54"/>
      <c r="G61" s="55"/>
      <c r="H61" s="183"/>
      <c r="I61" s="59"/>
      <c r="J61" s="60"/>
      <c r="K61" s="60"/>
      <c r="L61" s="60"/>
      <c r="M61" s="61"/>
      <c r="N61" s="62"/>
      <c r="O61" s="62"/>
      <c r="P61" s="62"/>
    </row>
    <row r="62" spans="1:16" ht="15" customHeight="1" x14ac:dyDescent="0.2">
      <c r="A62" s="43"/>
      <c r="B62" s="93"/>
      <c r="C62" s="54"/>
      <c r="D62" s="44"/>
      <c r="E62" s="93"/>
      <c r="F62" s="54"/>
      <c r="G62" s="55"/>
      <c r="H62" s="183"/>
      <c r="I62" s="59"/>
      <c r="J62" s="60"/>
      <c r="K62" s="60"/>
      <c r="L62" s="60"/>
      <c r="M62" s="61"/>
      <c r="N62" s="62"/>
      <c r="O62" s="62"/>
      <c r="P62" s="62"/>
    </row>
    <row r="63" spans="1:16" ht="15" customHeight="1" x14ac:dyDescent="0.2">
      <c r="A63" s="43"/>
      <c r="B63" s="93"/>
      <c r="C63" s="54"/>
      <c r="D63" s="44"/>
      <c r="E63" s="93"/>
      <c r="F63" s="54"/>
      <c r="G63" s="55"/>
      <c r="H63" s="183"/>
      <c r="I63" s="59"/>
      <c r="J63" s="60"/>
      <c r="K63" s="60"/>
      <c r="L63" s="60"/>
      <c r="M63" s="61"/>
      <c r="N63" s="62"/>
      <c r="O63" s="62"/>
      <c r="P63" s="62"/>
    </row>
    <row r="64" spans="1:16" ht="15" customHeight="1" x14ac:dyDescent="0.2">
      <c r="A64" s="43"/>
      <c r="B64" s="93"/>
      <c r="C64" s="54"/>
      <c r="D64" s="55"/>
      <c r="E64" s="93"/>
      <c r="F64" s="54"/>
      <c r="G64" s="55"/>
      <c r="H64" s="183"/>
      <c r="I64" s="59"/>
      <c r="J64" s="60"/>
      <c r="K64" s="60"/>
      <c r="L64" s="60"/>
      <c r="M64" s="61"/>
      <c r="N64" s="62"/>
      <c r="O64" s="62"/>
      <c r="P64" s="62"/>
    </row>
    <row r="65" spans="1:16" ht="15" customHeight="1" x14ac:dyDescent="0.2">
      <c r="A65" s="43"/>
      <c r="B65" s="93"/>
      <c r="C65" s="54"/>
      <c r="D65" s="44"/>
      <c r="E65" s="93"/>
      <c r="F65" s="54"/>
      <c r="G65" s="55"/>
      <c r="H65" s="183"/>
      <c r="I65" s="59"/>
      <c r="J65" s="60"/>
      <c r="K65" s="60"/>
      <c r="L65" s="60"/>
      <c r="M65" s="61"/>
      <c r="N65" s="62"/>
      <c r="O65" s="62"/>
      <c r="P65" s="62"/>
    </row>
    <row r="66" spans="1:16" ht="15" customHeight="1" x14ac:dyDescent="0.2">
      <c r="A66" s="43"/>
      <c r="B66" s="93"/>
      <c r="C66" s="54"/>
      <c r="D66" s="55"/>
      <c r="E66" s="93"/>
      <c r="F66" s="54"/>
      <c r="G66" s="55"/>
      <c r="H66" s="183"/>
      <c r="I66" s="59"/>
      <c r="J66" s="60"/>
      <c r="K66" s="60"/>
      <c r="L66" s="60"/>
      <c r="M66" s="61"/>
      <c r="N66" s="62"/>
      <c r="O66" s="62"/>
      <c r="P66" s="62"/>
    </row>
    <row r="67" spans="1:16" ht="15" customHeight="1" x14ac:dyDescent="0.2">
      <c r="A67" s="43"/>
      <c r="B67" s="93"/>
      <c r="C67" s="54"/>
      <c r="D67" s="55"/>
      <c r="E67" s="93"/>
      <c r="F67" s="54"/>
      <c r="G67" s="55"/>
      <c r="H67" s="183"/>
      <c r="I67" s="59"/>
      <c r="J67" s="60"/>
      <c r="K67" s="60"/>
      <c r="L67" s="60"/>
      <c r="M67" s="61"/>
      <c r="N67" s="62"/>
      <c r="O67" s="62"/>
      <c r="P67" s="62"/>
    </row>
    <row r="68" spans="1:16" ht="15" customHeight="1" x14ac:dyDescent="0.2">
      <c r="A68" s="43"/>
      <c r="B68" s="93"/>
      <c r="C68" s="54"/>
      <c r="D68" s="55"/>
      <c r="E68" s="93"/>
      <c r="F68" s="54"/>
      <c r="G68" s="55"/>
      <c r="H68" s="183"/>
      <c r="I68" s="59"/>
      <c r="J68" s="60"/>
      <c r="K68" s="60"/>
      <c r="L68" s="60"/>
      <c r="M68" s="61"/>
      <c r="N68" s="62"/>
      <c r="O68" s="62"/>
      <c r="P68" s="62"/>
    </row>
    <row r="69" spans="1:16" ht="15" customHeight="1" x14ac:dyDescent="0.2">
      <c r="A69" s="43"/>
      <c r="B69" s="93"/>
      <c r="C69" s="54"/>
      <c r="D69" s="44"/>
      <c r="E69" s="93"/>
      <c r="F69" s="54"/>
      <c r="G69" s="55"/>
      <c r="H69" s="183"/>
      <c r="I69" s="59"/>
      <c r="J69" s="60"/>
      <c r="K69" s="60"/>
      <c r="L69" s="60"/>
      <c r="M69" s="61"/>
      <c r="N69" s="62"/>
      <c r="O69" s="62"/>
      <c r="P69" s="62"/>
    </row>
    <row r="70" spans="1:16" ht="15" customHeight="1" x14ac:dyDescent="0.2">
      <c r="A70" s="43"/>
      <c r="B70" s="93"/>
      <c r="C70" s="54"/>
      <c r="D70" s="55"/>
      <c r="E70" s="93"/>
      <c r="F70" s="54"/>
      <c r="G70" s="55"/>
      <c r="H70" s="183"/>
      <c r="I70" s="59"/>
      <c r="J70" s="60"/>
      <c r="K70" s="60"/>
      <c r="L70" s="60"/>
      <c r="M70" s="61"/>
      <c r="N70" s="62"/>
      <c r="O70" s="62"/>
      <c r="P70" s="62"/>
    </row>
    <row r="71" spans="1:16" ht="15" customHeight="1" x14ac:dyDescent="0.2">
      <c r="A71" s="43"/>
      <c r="B71" s="93"/>
      <c r="C71" s="54"/>
      <c r="D71" s="55"/>
      <c r="E71" s="93"/>
      <c r="F71" s="54"/>
      <c r="G71" s="55"/>
      <c r="H71" s="183"/>
      <c r="I71" s="59"/>
      <c r="J71" s="60"/>
      <c r="K71" s="60"/>
      <c r="L71" s="60"/>
      <c r="M71" s="61"/>
      <c r="N71" s="62"/>
      <c r="O71" s="62"/>
      <c r="P71" s="62"/>
    </row>
    <row r="72" spans="1:16" ht="15" customHeight="1" x14ac:dyDescent="0.2">
      <c r="A72" s="43"/>
      <c r="B72" s="93"/>
      <c r="C72" s="54"/>
      <c r="D72" s="55"/>
      <c r="E72" s="93"/>
      <c r="F72" s="54"/>
      <c r="G72" s="55"/>
      <c r="H72" s="183"/>
      <c r="I72" s="59"/>
      <c r="J72" s="60"/>
      <c r="K72" s="60"/>
      <c r="L72" s="60"/>
      <c r="M72" s="61"/>
      <c r="N72" s="62"/>
      <c r="O72" s="62"/>
      <c r="P72" s="62"/>
    </row>
    <row r="73" spans="1:16" ht="15" customHeight="1" x14ac:dyDescent="0.2">
      <c r="A73" s="43"/>
      <c r="B73" s="93"/>
      <c r="C73" s="54"/>
      <c r="D73" s="55"/>
      <c r="E73" s="93"/>
      <c r="F73" s="54"/>
      <c r="G73" s="55"/>
      <c r="H73" s="183"/>
      <c r="I73" s="59"/>
      <c r="J73" s="60"/>
      <c r="K73" s="60"/>
      <c r="L73" s="60"/>
      <c r="M73" s="61"/>
      <c r="N73" s="62"/>
      <c r="O73" s="62"/>
      <c r="P73" s="62"/>
    </row>
    <row r="74" spans="1:16" ht="15" customHeight="1" x14ac:dyDescent="0.2">
      <c r="A74" s="43"/>
      <c r="B74" s="93"/>
      <c r="C74" s="54"/>
      <c r="D74" s="55"/>
      <c r="E74" s="93"/>
      <c r="F74" s="54"/>
      <c r="G74" s="55"/>
      <c r="H74" s="183"/>
      <c r="I74" s="59"/>
      <c r="J74" s="60"/>
      <c r="K74" s="60"/>
      <c r="L74" s="60"/>
      <c r="M74" s="61"/>
      <c r="N74" s="62"/>
      <c r="O74" s="62"/>
      <c r="P74" s="62"/>
    </row>
    <row r="75" spans="1:16" ht="15" customHeight="1" x14ac:dyDescent="0.2">
      <c r="A75" s="43"/>
      <c r="B75" s="93"/>
      <c r="C75" s="54"/>
      <c r="D75" s="55"/>
      <c r="E75" s="93"/>
      <c r="F75" s="54"/>
      <c r="G75" s="55"/>
      <c r="H75" s="183"/>
      <c r="I75" s="59"/>
      <c r="J75" s="60"/>
      <c r="K75" s="60"/>
      <c r="L75" s="60"/>
      <c r="M75" s="61"/>
      <c r="N75" s="62"/>
      <c r="O75" s="62"/>
      <c r="P75" s="62"/>
    </row>
    <row r="76" spans="1:16" ht="15" customHeight="1" x14ac:dyDescent="0.2">
      <c r="A76" s="43"/>
      <c r="B76" s="93"/>
      <c r="C76" s="54"/>
      <c r="D76" s="44"/>
      <c r="E76" s="93"/>
      <c r="F76" s="54"/>
      <c r="G76" s="55"/>
      <c r="H76" s="183"/>
      <c r="I76" s="59"/>
      <c r="J76" s="60"/>
      <c r="K76" s="60"/>
      <c r="L76" s="60"/>
      <c r="M76" s="61"/>
      <c r="N76" s="62"/>
      <c r="O76" s="62"/>
      <c r="P76" s="62"/>
    </row>
    <row r="77" spans="1:16" ht="15" customHeight="1" x14ac:dyDescent="0.2">
      <c r="A77" s="43"/>
      <c r="B77" s="93"/>
      <c r="C77" s="54"/>
      <c r="D77" s="44"/>
      <c r="E77" s="93"/>
      <c r="F77" s="54"/>
      <c r="G77" s="55"/>
      <c r="H77" s="183"/>
      <c r="I77" s="59"/>
      <c r="J77" s="60"/>
      <c r="K77" s="60"/>
      <c r="L77" s="60"/>
      <c r="M77" s="61"/>
      <c r="N77" s="62"/>
      <c r="O77" s="62"/>
      <c r="P77" s="62"/>
    </row>
    <row r="78" spans="1:16" ht="15" customHeight="1" x14ac:dyDescent="0.2">
      <c r="A78" s="43"/>
      <c r="B78" s="93"/>
      <c r="C78" s="54"/>
      <c r="D78" s="44"/>
      <c r="E78" s="93"/>
      <c r="F78" s="54"/>
      <c r="G78" s="55"/>
      <c r="H78" s="183"/>
      <c r="I78" s="59"/>
      <c r="J78" s="60"/>
      <c r="K78" s="60"/>
      <c r="L78" s="60"/>
      <c r="M78" s="61"/>
      <c r="N78" s="62"/>
      <c r="O78" s="62"/>
      <c r="P78" s="62"/>
    </row>
    <row r="79" spans="1:16" ht="30" customHeight="1" x14ac:dyDescent="0.2">
      <c r="A79" s="43"/>
      <c r="B79" s="93"/>
      <c r="C79" s="54"/>
      <c r="D79" s="44"/>
      <c r="E79" s="93"/>
      <c r="F79" s="54"/>
      <c r="G79" s="55"/>
      <c r="H79" s="183"/>
      <c r="I79" s="59"/>
      <c r="J79" s="60"/>
      <c r="K79" s="60"/>
      <c r="L79" s="60"/>
      <c r="M79" s="61"/>
      <c r="N79" s="62"/>
      <c r="O79" s="62"/>
      <c r="P79" s="62"/>
    </row>
    <row r="80" spans="1:16" ht="30" customHeight="1" x14ac:dyDescent="0.2">
      <c r="A80" s="43"/>
      <c r="B80" s="93"/>
      <c r="C80" s="54"/>
      <c r="D80" s="44"/>
      <c r="E80" s="93"/>
      <c r="F80" s="54"/>
      <c r="G80" s="55"/>
      <c r="H80" s="183"/>
      <c r="I80" s="59"/>
      <c r="J80" s="60"/>
      <c r="K80" s="60"/>
      <c r="L80" s="60"/>
      <c r="M80" s="61"/>
      <c r="N80" s="62"/>
      <c r="O80" s="62"/>
      <c r="P80" s="62"/>
    </row>
    <row r="81" spans="1:16" ht="30" customHeight="1" x14ac:dyDescent="0.2">
      <c r="A81" s="43"/>
      <c r="B81" s="93"/>
      <c r="C81" s="54"/>
      <c r="D81" s="55"/>
      <c r="E81" s="93"/>
      <c r="F81" s="54"/>
      <c r="G81" s="55"/>
      <c r="H81" s="183"/>
      <c r="I81" s="59"/>
      <c r="J81" s="60"/>
      <c r="K81" s="60"/>
      <c r="L81" s="60"/>
      <c r="M81" s="61"/>
      <c r="N81" s="62"/>
      <c r="O81" s="62"/>
      <c r="P81" s="62"/>
    </row>
    <row r="82" spans="1:16" ht="15" customHeight="1" x14ac:dyDescent="0.2">
      <c r="A82" s="43"/>
      <c r="B82" s="93"/>
      <c r="C82" s="54"/>
      <c r="D82" s="44"/>
      <c r="E82" s="93"/>
      <c r="F82" s="54"/>
      <c r="G82" s="55"/>
      <c r="H82" s="183"/>
      <c r="I82" s="59"/>
      <c r="J82" s="60"/>
      <c r="K82" s="60"/>
      <c r="L82" s="60"/>
      <c r="M82" s="61"/>
      <c r="N82" s="62"/>
      <c r="O82" s="62"/>
      <c r="P82" s="62"/>
    </row>
    <row r="83" spans="1:16" ht="30" customHeight="1" x14ac:dyDescent="0.2">
      <c r="A83" s="43"/>
      <c r="B83" s="93"/>
      <c r="C83" s="54"/>
      <c r="D83" s="44"/>
      <c r="E83" s="93"/>
      <c r="F83" s="54"/>
      <c r="G83" s="55"/>
      <c r="H83" s="183"/>
      <c r="I83" s="59"/>
      <c r="J83" s="60"/>
      <c r="K83" s="60"/>
      <c r="L83" s="60"/>
      <c r="M83" s="61"/>
      <c r="N83" s="62"/>
      <c r="O83" s="62"/>
      <c r="P83" s="62"/>
    </row>
    <row r="84" spans="1:16" ht="30" customHeight="1" x14ac:dyDescent="0.2">
      <c r="A84" s="43"/>
      <c r="B84" s="93"/>
      <c r="C84" s="54"/>
      <c r="D84" s="44"/>
      <c r="E84" s="93"/>
      <c r="F84" s="54"/>
      <c r="G84" s="55"/>
      <c r="H84" s="183"/>
      <c r="I84" s="59"/>
      <c r="J84" s="60"/>
      <c r="K84" s="60"/>
      <c r="L84" s="60"/>
      <c r="M84" s="61"/>
      <c r="N84" s="62"/>
      <c r="O84" s="62"/>
      <c r="P84" s="62"/>
    </row>
    <row r="85" spans="1:16" ht="15" customHeight="1" x14ac:dyDescent="0.2">
      <c r="A85" s="43"/>
      <c r="B85" s="93"/>
      <c r="C85" s="54"/>
      <c r="D85" s="44"/>
      <c r="E85" s="93"/>
      <c r="F85" s="54"/>
      <c r="G85" s="55"/>
      <c r="H85" s="183"/>
      <c r="I85" s="59"/>
      <c r="J85" s="60"/>
      <c r="K85" s="60"/>
      <c r="L85" s="60"/>
      <c r="M85" s="61"/>
      <c r="N85" s="62"/>
      <c r="O85" s="62"/>
      <c r="P85" s="62"/>
    </row>
    <row r="86" spans="1:16" ht="15" customHeight="1" x14ac:dyDescent="0.2">
      <c r="A86" s="43"/>
      <c r="B86" s="93"/>
      <c r="C86" s="54"/>
      <c r="D86" s="44"/>
      <c r="E86" s="93"/>
      <c r="F86" s="54"/>
      <c r="G86" s="55"/>
      <c r="H86" s="183"/>
      <c r="I86" s="59"/>
      <c r="J86" s="60"/>
      <c r="K86" s="60"/>
      <c r="L86" s="60"/>
      <c r="M86" s="61"/>
      <c r="N86" s="62"/>
      <c r="O86" s="62"/>
      <c r="P86" s="62"/>
    </row>
    <row r="87" spans="1:16" ht="30" customHeight="1" x14ac:dyDescent="0.2">
      <c r="A87" s="43"/>
      <c r="B87" s="93"/>
      <c r="C87" s="54"/>
      <c r="D87" s="44"/>
      <c r="E87" s="93"/>
      <c r="F87" s="54"/>
      <c r="G87" s="55"/>
      <c r="H87" s="183"/>
      <c r="I87" s="59"/>
      <c r="J87" s="60"/>
      <c r="K87" s="60"/>
      <c r="L87" s="60"/>
      <c r="M87" s="61"/>
      <c r="N87" s="62"/>
      <c r="O87" s="62"/>
      <c r="P87" s="62"/>
    </row>
    <row r="88" spans="1:16" ht="15" customHeight="1" x14ac:dyDescent="0.2">
      <c r="A88" s="43"/>
      <c r="B88" s="93"/>
      <c r="C88" s="54"/>
      <c r="D88" s="44"/>
      <c r="E88" s="93"/>
      <c r="F88" s="54"/>
      <c r="G88" s="55"/>
      <c r="H88" s="183"/>
      <c r="I88" s="59"/>
      <c r="J88" s="60"/>
      <c r="K88" s="60"/>
      <c r="L88" s="60"/>
      <c r="M88" s="61"/>
      <c r="N88" s="62"/>
      <c r="O88" s="62"/>
      <c r="P88" s="62"/>
    </row>
    <row r="89" spans="1:16" ht="15" customHeight="1" x14ac:dyDescent="0.2">
      <c r="A89" s="43"/>
      <c r="B89" s="93"/>
      <c r="C89" s="54"/>
      <c r="D89" s="44"/>
      <c r="E89" s="93"/>
      <c r="F89" s="54"/>
      <c r="G89" s="55"/>
      <c r="H89" s="183"/>
      <c r="I89" s="59"/>
      <c r="J89" s="60"/>
      <c r="K89" s="60"/>
      <c r="L89" s="60"/>
      <c r="M89" s="61"/>
      <c r="N89" s="62"/>
      <c r="O89" s="62"/>
      <c r="P89" s="62"/>
    </row>
    <row r="90" spans="1:16" ht="15" customHeight="1" x14ac:dyDescent="0.2">
      <c r="A90" s="43"/>
      <c r="B90" s="93"/>
      <c r="C90" s="54"/>
      <c r="D90" s="44"/>
      <c r="E90" s="93"/>
      <c r="F90" s="54"/>
      <c r="G90" s="55"/>
      <c r="H90" s="183"/>
      <c r="I90" s="59"/>
      <c r="J90" s="60"/>
      <c r="K90" s="60"/>
      <c r="L90" s="60"/>
      <c r="M90" s="61"/>
      <c r="N90" s="62"/>
      <c r="O90" s="62"/>
      <c r="P90" s="62"/>
    </row>
    <row r="91" spans="1:16" ht="15" customHeight="1" x14ac:dyDescent="0.2">
      <c r="A91" s="43"/>
      <c r="B91" s="93"/>
      <c r="C91" s="54"/>
      <c r="D91" s="44"/>
      <c r="E91" s="93"/>
      <c r="F91" s="54"/>
      <c r="G91" s="55"/>
      <c r="H91" s="183"/>
      <c r="I91" s="59"/>
      <c r="J91" s="60"/>
      <c r="K91" s="60"/>
      <c r="L91" s="60"/>
      <c r="M91" s="61"/>
      <c r="N91" s="62"/>
      <c r="O91" s="62"/>
      <c r="P91" s="62"/>
    </row>
    <row r="92" spans="1:16" ht="30" customHeight="1" x14ac:dyDescent="0.2">
      <c r="A92" s="43"/>
      <c r="B92" s="93"/>
      <c r="C92" s="54"/>
      <c r="D92" s="44"/>
      <c r="E92" s="93"/>
      <c r="F92" s="54"/>
      <c r="G92" s="55"/>
      <c r="H92" s="183"/>
      <c r="I92" s="59"/>
      <c r="J92" s="60"/>
      <c r="K92" s="60"/>
      <c r="L92" s="60"/>
      <c r="M92" s="61"/>
      <c r="N92" s="62"/>
      <c r="O92" s="62"/>
      <c r="P92" s="62"/>
    </row>
    <row r="93" spans="1:16" ht="42" customHeight="1" x14ac:dyDescent="0.2">
      <c r="A93" s="43"/>
      <c r="B93" s="93"/>
      <c r="C93" s="54"/>
      <c r="D93" s="44"/>
      <c r="E93" s="93"/>
      <c r="F93" s="54"/>
      <c r="G93" s="55"/>
      <c r="H93" s="183"/>
      <c r="I93" s="59"/>
      <c r="J93" s="60"/>
      <c r="K93" s="60"/>
      <c r="L93" s="60"/>
      <c r="M93" s="61"/>
      <c r="N93" s="62"/>
      <c r="O93" s="62"/>
      <c r="P93" s="62"/>
    </row>
    <row r="94" spans="1:16" ht="15" customHeight="1" x14ac:dyDescent="0.2">
      <c r="A94" s="43"/>
      <c r="B94" s="93"/>
      <c r="C94" s="54"/>
      <c r="D94" s="44"/>
      <c r="E94" s="93"/>
      <c r="F94" s="54"/>
      <c r="G94" s="55"/>
      <c r="H94" s="183"/>
      <c r="I94" s="59"/>
      <c r="J94" s="60"/>
      <c r="K94" s="60"/>
      <c r="L94" s="60"/>
      <c r="M94" s="61"/>
      <c r="N94" s="62"/>
      <c r="O94" s="62"/>
      <c r="P94" s="62"/>
    </row>
    <row r="95" spans="1:16" ht="15" customHeight="1" x14ac:dyDescent="0.2">
      <c r="A95" s="43"/>
      <c r="B95" s="93"/>
      <c r="C95" s="54"/>
      <c r="D95" s="44"/>
      <c r="E95" s="93"/>
      <c r="F95" s="54"/>
      <c r="G95" s="55"/>
      <c r="H95" s="183"/>
      <c r="I95" s="59"/>
      <c r="J95" s="60"/>
      <c r="K95" s="60"/>
      <c r="L95" s="60"/>
      <c r="M95" s="61"/>
      <c r="N95" s="62"/>
      <c r="O95" s="62"/>
      <c r="P95" s="62"/>
    </row>
    <row r="96" spans="1:16" ht="42" customHeight="1" x14ac:dyDescent="0.2">
      <c r="A96" s="43"/>
      <c r="B96" s="93"/>
      <c r="C96" s="54"/>
      <c r="D96" s="55"/>
      <c r="E96" s="93"/>
      <c r="F96" s="54"/>
      <c r="G96" s="55"/>
      <c r="H96" s="183"/>
      <c r="I96" s="59"/>
      <c r="J96" s="60"/>
      <c r="K96" s="60"/>
      <c r="L96" s="60"/>
      <c r="M96" s="61"/>
      <c r="N96" s="62"/>
      <c r="O96" s="62"/>
      <c r="P96" s="62"/>
    </row>
    <row r="97" spans="1:22" ht="144.94999999999999" customHeight="1" x14ac:dyDescent="0.2">
      <c r="A97" s="43"/>
      <c r="B97" s="93"/>
      <c r="C97" s="54"/>
      <c r="D97" s="43"/>
      <c r="E97" s="93"/>
      <c r="F97" s="54"/>
      <c r="G97" s="43"/>
      <c r="H97" s="183"/>
      <c r="I97" s="59"/>
      <c r="J97" s="60"/>
      <c r="K97" s="60"/>
      <c r="L97" s="60"/>
      <c r="M97" s="61"/>
      <c r="N97" s="62"/>
      <c r="O97" s="62"/>
      <c r="P97" s="62"/>
    </row>
    <row r="98" spans="1:22" ht="30" customHeight="1" x14ac:dyDescent="0.2">
      <c r="A98" s="43"/>
      <c r="B98" s="93"/>
      <c r="C98" s="54"/>
      <c r="D98" s="44"/>
      <c r="E98" s="93"/>
      <c r="F98" s="54"/>
      <c r="G98" s="55"/>
      <c r="H98" s="183"/>
      <c r="I98" s="59"/>
      <c r="J98" s="60"/>
      <c r="K98" s="60"/>
      <c r="L98" s="60"/>
      <c r="M98" s="61"/>
      <c r="N98" s="62"/>
      <c r="O98" s="62"/>
      <c r="P98" s="62"/>
    </row>
    <row r="99" spans="1:22" ht="30" customHeight="1" x14ac:dyDescent="0.2">
      <c r="A99" s="43"/>
      <c r="B99" s="93"/>
      <c r="C99" s="54"/>
      <c r="D99" s="44"/>
      <c r="E99" s="93"/>
      <c r="F99" s="54"/>
      <c r="G99" s="55"/>
      <c r="H99" s="183"/>
      <c r="I99" s="59"/>
      <c r="J99" s="60"/>
      <c r="K99" s="60"/>
      <c r="L99" s="60"/>
      <c r="M99" s="61"/>
      <c r="N99" s="62"/>
      <c r="O99" s="62"/>
      <c r="P99" s="62"/>
    </row>
    <row r="100" spans="1:22" ht="42" customHeight="1" x14ac:dyDescent="0.2">
      <c r="A100" s="43"/>
      <c r="B100" s="93"/>
      <c r="C100" s="54"/>
      <c r="D100" s="44"/>
      <c r="E100" s="93"/>
      <c r="F100" s="54"/>
      <c r="G100" s="55"/>
      <c r="H100" s="183"/>
      <c r="I100" s="59"/>
      <c r="J100" s="60"/>
      <c r="K100" s="60"/>
      <c r="L100" s="60"/>
      <c r="M100" s="61"/>
      <c r="N100" s="62"/>
      <c r="O100" s="62"/>
      <c r="P100" s="62"/>
    </row>
    <row r="101" spans="1:22" ht="30" customHeight="1" x14ac:dyDescent="0.2">
      <c r="A101" s="43"/>
      <c r="B101" s="93"/>
      <c r="C101" s="54"/>
      <c r="D101" s="44"/>
      <c r="E101" s="93"/>
      <c r="F101" s="54"/>
      <c r="G101" s="55"/>
      <c r="H101" s="183"/>
      <c r="I101" s="59"/>
      <c r="J101" s="60"/>
      <c r="K101" s="60"/>
      <c r="L101" s="60"/>
      <c r="M101" s="61"/>
      <c r="N101" s="62"/>
      <c r="O101" s="62"/>
      <c r="P101" s="62"/>
    </row>
    <row r="102" spans="1:22" ht="15" customHeight="1" x14ac:dyDescent="0.2">
      <c r="A102" s="43"/>
      <c r="B102" s="93"/>
      <c r="C102" s="54"/>
      <c r="D102" s="44"/>
      <c r="E102" s="93"/>
      <c r="F102" s="54"/>
      <c r="G102" s="55"/>
      <c r="H102" s="183"/>
      <c r="I102" s="59"/>
      <c r="J102" s="60"/>
      <c r="K102" s="60"/>
      <c r="L102" s="60"/>
      <c r="M102" s="61"/>
      <c r="N102" s="62"/>
      <c r="O102" s="62"/>
      <c r="P102" s="62"/>
    </row>
    <row r="103" spans="1:22" ht="54.95" customHeight="1" x14ac:dyDescent="0.2">
      <c r="A103" s="43"/>
      <c r="B103" s="93"/>
      <c r="C103" s="54"/>
      <c r="D103" s="44"/>
      <c r="E103" s="93"/>
      <c r="F103" s="54"/>
      <c r="G103" s="55"/>
      <c r="H103" s="183"/>
      <c r="I103" s="59"/>
      <c r="J103" s="60"/>
      <c r="K103" s="60"/>
      <c r="L103" s="60"/>
      <c r="M103" s="61"/>
      <c r="N103" s="62"/>
      <c r="O103" s="62"/>
      <c r="P103" s="62"/>
    </row>
    <row r="104" spans="1:22" ht="15" customHeight="1" x14ac:dyDescent="0.2">
      <c r="A104" s="43"/>
      <c r="B104" s="93"/>
      <c r="C104" s="54"/>
      <c r="D104" s="55"/>
      <c r="E104" s="93"/>
      <c r="F104" s="54"/>
      <c r="G104" s="55"/>
      <c r="H104" s="183"/>
      <c r="I104" s="59"/>
      <c r="J104" s="60"/>
      <c r="K104" s="60"/>
      <c r="L104" s="60"/>
      <c r="M104" s="61"/>
      <c r="N104" s="62"/>
      <c r="O104" s="62"/>
      <c r="P104" s="62"/>
    </row>
    <row r="105" spans="1:22" ht="15" customHeight="1" x14ac:dyDescent="0.2">
      <c r="A105" s="43"/>
      <c r="B105" s="93"/>
      <c r="C105" s="54"/>
      <c r="D105" s="55"/>
      <c r="E105" s="93"/>
      <c r="F105" s="54"/>
      <c r="G105" s="55"/>
      <c r="H105" s="183"/>
      <c r="I105" s="59"/>
      <c r="J105" s="60"/>
      <c r="K105" s="60"/>
      <c r="L105" s="60"/>
      <c r="M105" s="61"/>
      <c r="N105" s="62"/>
      <c r="O105" s="62"/>
      <c r="P105" s="62"/>
    </row>
    <row r="106" spans="1:22" ht="15" customHeight="1" x14ac:dyDescent="0.2">
      <c r="A106" s="43"/>
      <c r="B106" s="93"/>
      <c r="C106" s="54"/>
      <c r="D106" s="55"/>
      <c r="E106" s="93"/>
      <c r="F106" s="54"/>
      <c r="G106" s="55"/>
      <c r="H106" s="183"/>
      <c r="I106" s="59"/>
      <c r="J106" s="60"/>
      <c r="K106" s="60"/>
      <c r="L106" s="60"/>
      <c r="M106" s="61"/>
      <c r="N106" s="62"/>
      <c r="O106" s="62"/>
      <c r="P106" s="62"/>
    </row>
    <row r="107" spans="1:22" ht="15" customHeight="1" x14ac:dyDescent="0.2">
      <c r="A107" s="43"/>
      <c r="B107" s="93"/>
      <c r="C107" s="54"/>
      <c r="D107" s="55"/>
      <c r="E107" s="93"/>
      <c r="F107" s="54"/>
      <c r="G107" s="55"/>
      <c r="H107" s="183"/>
      <c r="I107" s="59"/>
      <c r="J107" s="60"/>
      <c r="K107" s="60"/>
      <c r="L107" s="60"/>
      <c r="M107" s="61"/>
      <c r="N107" s="62"/>
      <c r="O107" s="62"/>
      <c r="P107" s="62"/>
    </row>
    <row r="108" spans="1:22" s="200" customFormat="1" ht="15" customHeight="1" x14ac:dyDescent="0.2">
      <c r="A108" s="43"/>
      <c r="B108" s="93"/>
      <c r="C108" s="54"/>
      <c r="D108" s="211"/>
      <c r="E108" s="93"/>
      <c r="F108" s="54"/>
      <c r="G108" s="55"/>
      <c r="H108" s="183"/>
      <c r="I108" s="59"/>
      <c r="J108" s="60"/>
      <c r="K108" s="60"/>
      <c r="L108" s="60"/>
      <c r="M108" s="61"/>
      <c r="N108" s="62"/>
      <c r="O108" s="62"/>
      <c r="P108" s="62"/>
      <c r="V108" s="48"/>
    </row>
    <row r="109" spans="1:22" ht="15" customHeight="1" x14ac:dyDescent="0.2">
      <c r="A109" s="43"/>
      <c r="B109" s="93"/>
      <c r="C109" s="54"/>
      <c r="D109" s="55"/>
      <c r="E109" s="93"/>
      <c r="F109" s="54"/>
      <c r="G109" s="55"/>
      <c r="H109" s="183"/>
      <c r="I109" s="59"/>
      <c r="J109" s="60"/>
      <c r="K109" s="60"/>
      <c r="L109" s="60"/>
      <c r="M109" s="61"/>
      <c r="N109" s="62"/>
      <c r="O109" s="62"/>
      <c r="P109" s="62"/>
    </row>
    <row r="110" spans="1:22" ht="15" customHeight="1" x14ac:dyDescent="0.2">
      <c r="A110" s="43"/>
      <c r="B110" s="93"/>
      <c r="C110" s="54"/>
      <c r="D110" s="55"/>
      <c r="E110" s="93"/>
      <c r="F110" s="54"/>
      <c r="G110" s="55"/>
      <c r="H110" s="183"/>
      <c r="I110" s="59"/>
      <c r="J110" s="60"/>
      <c r="K110" s="60"/>
      <c r="L110" s="60"/>
      <c r="M110" s="61"/>
      <c r="N110" s="62"/>
      <c r="O110" s="62"/>
      <c r="P110" s="62"/>
    </row>
    <row r="111" spans="1:22" ht="15" customHeight="1" x14ac:dyDescent="0.2">
      <c r="A111" s="43"/>
      <c r="B111" s="93"/>
      <c r="C111" s="54"/>
      <c r="D111" s="55"/>
      <c r="E111" s="93"/>
      <c r="F111" s="54"/>
      <c r="G111" s="55"/>
      <c r="H111" s="183"/>
      <c r="I111" s="59"/>
      <c r="J111" s="60"/>
      <c r="K111" s="60"/>
      <c r="L111" s="60"/>
      <c r="M111" s="61"/>
      <c r="N111" s="62"/>
      <c r="O111" s="62"/>
      <c r="P111" s="62"/>
    </row>
    <row r="112" spans="1:22" ht="15" customHeight="1" x14ac:dyDescent="0.2">
      <c r="A112" s="43"/>
      <c r="B112" s="93"/>
      <c r="C112" s="54"/>
      <c r="D112" s="55"/>
      <c r="E112" s="93"/>
      <c r="F112" s="54"/>
      <c r="G112" s="55"/>
      <c r="H112" s="183"/>
      <c r="I112" s="59"/>
      <c r="J112" s="60"/>
      <c r="K112" s="60"/>
      <c r="L112" s="60"/>
      <c r="M112" s="61"/>
      <c r="N112" s="62"/>
      <c r="O112" s="62"/>
      <c r="P112" s="62"/>
    </row>
    <row r="113" spans="1:22" ht="15" customHeight="1" x14ac:dyDescent="0.2">
      <c r="A113" s="43"/>
      <c r="B113" s="93"/>
      <c r="C113" s="54"/>
      <c r="D113" s="55"/>
      <c r="E113" s="93"/>
      <c r="F113" s="54"/>
      <c r="G113" s="55"/>
      <c r="H113" s="183"/>
      <c r="I113" s="59"/>
      <c r="J113" s="60"/>
      <c r="K113" s="60"/>
      <c r="L113" s="60"/>
      <c r="M113" s="61"/>
      <c r="N113" s="62"/>
      <c r="O113" s="62"/>
      <c r="P113" s="62"/>
    </row>
    <row r="114" spans="1:22" ht="15" customHeight="1" x14ac:dyDescent="0.2">
      <c r="A114" s="43"/>
      <c r="B114" s="93"/>
      <c r="C114" s="54"/>
      <c r="D114" s="55"/>
      <c r="E114" s="93"/>
      <c r="F114" s="54"/>
      <c r="G114" s="55"/>
      <c r="H114" s="183"/>
      <c r="I114" s="59"/>
      <c r="J114" s="60"/>
      <c r="K114" s="60"/>
      <c r="L114" s="60"/>
      <c r="M114" s="61"/>
      <c r="N114" s="62"/>
      <c r="O114" s="62"/>
      <c r="P114" s="62"/>
    </row>
    <row r="115" spans="1:22" ht="15" customHeight="1" x14ac:dyDescent="0.2">
      <c r="A115" s="43"/>
      <c r="B115" s="93"/>
      <c r="C115" s="54"/>
      <c r="D115" s="55"/>
      <c r="E115" s="93"/>
      <c r="F115" s="54"/>
      <c r="G115" s="55"/>
      <c r="H115" s="183"/>
      <c r="I115" s="59"/>
      <c r="J115" s="60"/>
      <c r="K115" s="60"/>
      <c r="L115" s="60"/>
      <c r="M115" s="61"/>
      <c r="N115" s="62"/>
      <c r="O115" s="62"/>
      <c r="P115" s="62"/>
    </row>
    <row r="116" spans="1:22" s="200" customFormat="1" ht="15" customHeight="1" x14ac:dyDescent="0.2">
      <c r="A116" s="43"/>
      <c r="B116" s="93"/>
      <c r="C116" s="54"/>
      <c r="D116" s="55"/>
      <c r="E116" s="93"/>
      <c r="F116" s="54"/>
      <c r="G116" s="55"/>
      <c r="H116" s="183"/>
      <c r="I116" s="59"/>
      <c r="J116" s="60"/>
      <c r="K116" s="60"/>
      <c r="L116" s="60"/>
      <c r="M116" s="61"/>
      <c r="N116" s="62"/>
      <c r="O116" s="62"/>
      <c r="P116" s="62"/>
      <c r="V116" s="48"/>
    </row>
    <row r="117" spans="1:22" ht="15" customHeight="1" x14ac:dyDescent="0.2">
      <c r="A117" s="43"/>
      <c r="B117" s="93"/>
      <c r="C117" s="54"/>
      <c r="D117" s="55"/>
      <c r="E117" s="93"/>
      <c r="F117" s="54"/>
      <c r="G117" s="55"/>
      <c r="H117" s="183"/>
      <c r="I117" s="59"/>
      <c r="J117" s="60"/>
      <c r="K117" s="60"/>
      <c r="L117" s="60"/>
      <c r="M117" s="61"/>
      <c r="N117" s="62"/>
      <c r="O117" s="62"/>
      <c r="P117" s="62"/>
    </row>
    <row r="118" spans="1:22" ht="15" customHeight="1" x14ac:dyDescent="0.2">
      <c r="A118" s="43"/>
      <c r="B118" s="93"/>
      <c r="C118" s="54"/>
      <c r="D118" s="211"/>
      <c r="E118" s="93"/>
      <c r="F118" s="54"/>
      <c r="G118" s="55"/>
      <c r="H118" s="183"/>
      <c r="I118" s="59"/>
      <c r="J118" s="60"/>
      <c r="K118" s="60"/>
      <c r="L118" s="60"/>
      <c r="M118" s="61"/>
      <c r="N118" s="62"/>
      <c r="O118" s="62"/>
      <c r="P118" s="62"/>
    </row>
    <row r="119" spans="1:22" ht="15" customHeight="1" x14ac:dyDescent="0.2">
      <c r="A119" s="43"/>
      <c r="B119" s="93"/>
      <c r="C119" s="54"/>
      <c r="D119" s="55"/>
      <c r="E119" s="93"/>
      <c r="F119" s="54"/>
      <c r="G119" s="55"/>
      <c r="H119" s="183"/>
      <c r="I119" s="59"/>
      <c r="J119" s="60"/>
      <c r="K119" s="60"/>
      <c r="L119" s="60"/>
      <c r="M119" s="61"/>
      <c r="N119" s="62"/>
      <c r="O119" s="62"/>
      <c r="P119" s="62"/>
    </row>
    <row r="120" spans="1:22" ht="15" customHeight="1" x14ac:dyDescent="0.2">
      <c r="A120" s="43"/>
      <c r="B120" s="93"/>
      <c r="C120" s="54"/>
      <c r="D120" s="55"/>
      <c r="E120" s="93"/>
      <c r="F120" s="54"/>
      <c r="G120" s="55"/>
      <c r="H120" s="183"/>
      <c r="I120" s="59"/>
      <c r="J120" s="60"/>
      <c r="K120" s="60"/>
      <c r="L120" s="60"/>
      <c r="M120" s="61"/>
      <c r="N120" s="62"/>
      <c r="O120" s="62"/>
      <c r="P120" s="62"/>
    </row>
    <row r="121" spans="1:22" ht="15" customHeight="1" x14ac:dyDescent="0.2">
      <c r="A121" s="43"/>
      <c r="B121" s="93"/>
      <c r="C121" s="54"/>
      <c r="D121" s="55"/>
      <c r="E121" s="93"/>
      <c r="F121" s="54"/>
      <c r="G121" s="55"/>
      <c r="H121" s="183"/>
      <c r="I121" s="59"/>
      <c r="J121" s="60"/>
      <c r="K121" s="60"/>
      <c r="L121" s="60"/>
      <c r="M121" s="61"/>
      <c r="N121" s="62"/>
      <c r="O121" s="62"/>
      <c r="P121" s="62"/>
    </row>
    <row r="122" spans="1:22" ht="30" customHeight="1" x14ac:dyDescent="0.2">
      <c r="A122" s="43"/>
      <c r="B122" s="93"/>
      <c r="C122" s="54"/>
      <c r="D122" s="55"/>
      <c r="E122" s="93"/>
      <c r="F122" s="54"/>
      <c r="G122" s="55"/>
      <c r="H122" s="183"/>
      <c r="I122" s="59"/>
      <c r="J122" s="60"/>
      <c r="K122" s="60"/>
      <c r="L122" s="60"/>
      <c r="M122" s="61"/>
      <c r="N122" s="62"/>
      <c r="O122" s="62"/>
      <c r="P122" s="62"/>
    </row>
    <row r="123" spans="1:22" ht="15" customHeight="1" x14ac:dyDescent="0.2">
      <c r="A123" s="43"/>
      <c r="B123" s="93"/>
      <c r="C123" s="54"/>
      <c r="D123" s="55"/>
      <c r="E123" s="93"/>
      <c r="F123" s="54"/>
      <c r="G123" s="55"/>
      <c r="H123" s="183"/>
      <c r="I123" s="59"/>
      <c r="J123" s="60"/>
      <c r="K123" s="60"/>
      <c r="L123" s="60"/>
      <c r="M123" s="61"/>
      <c r="N123" s="62"/>
      <c r="O123" s="62"/>
      <c r="P123" s="62"/>
    </row>
    <row r="124" spans="1:22" ht="30" customHeight="1" x14ac:dyDescent="0.2">
      <c r="A124" s="43"/>
      <c r="B124" s="93"/>
      <c r="C124" s="54"/>
      <c r="D124" s="55"/>
      <c r="E124" s="93"/>
      <c r="F124" s="54"/>
      <c r="G124" s="55"/>
      <c r="H124" s="183"/>
      <c r="I124" s="59"/>
      <c r="J124" s="60"/>
      <c r="K124" s="60"/>
      <c r="L124" s="60"/>
      <c r="M124" s="61"/>
      <c r="N124" s="62"/>
      <c r="O124" s="62"/>
      <c r="P124" s="62"/>
    </row>
    <row r="125" spans="1:22" ht="15" customHeight="1" x14ac:dyDescent="0.2">
      <c r="A125" s="43"/>
      <c r="B125" s="93"/>
      <c r="C125" s="54"/>
      <c r="D125" s="55"/>
      <c r="E125" s="93"/>
      <c r="F125" s="54"/>
      <c r="G125" s="55"/>
      <c r="H125" s="183"/>
      <c r="I125" s="59"/>
      <c r="J125" s="60"/>
      <c r="K125" s="60"/>
      <c r="L125" s="60"/>
      <c r="M125" s="61"/>
      <c r="N125" s="62"/>
      <c r="O125" s="62"/>
      <c r="P125" s="62"/>
    </row>
    <row r="126" spans="1:22" ht="15" customHeight="1" x14ac:dyDescent="0.2">
      <c r="A126" s="43"/>
      <c r="B126" s="93"/>
      <c r="C126" s="54"/>
      <c r="D126" s="55"/>
      <c r="E126" s="93"/>
      <c r="F126" s="54"/>
      <c r="G126" s="55"/>
      <c r="H126" s="183"/>
      <c r="I126" s="59"/>
      <c r="J126" s="60"/>
      <c r="K126" s="60"/>
      <c r="L126" s="60"/>
      <c r="M126" s="61"/>
      <c r="N126" s="62"/>
      <c r="O126" s="62"/>
      <c r="P126" s="62"/>
    </row>
    <row r="127" spans="1:22" ht="15" customHeight="1" x14ac:dyDescent="0.2">
      <c r="A127" s="43"/>
      <c r="B127" s="93"/>
      <c r="C127" s="54"/>
      <c r="D127" s="211"/>
      <c r="E127" s="93"/>
      <c r="F127" s="54"/>
      <c r="G127" s="55"/>
      <c r="H127" s="183"/>
      <c r="I127" s="59"/>
      <c r="J127" s="60"/>
      <c r="K127" s="60"/>
      <c r="L127" s="60"/>
      <c r="M127" s="61"/>
      <c r="N127" s="62"/>
      <c r="O127" s="62"/>
      <c r="P127" s="62"/>
    </row>
    <row r="128" spans="1:22" ht="15" customHeight="1" x14ac:dyDescent="0.2">
      <c r="A128" s="43"/>
      <c r="B128" s="93"/>
      <c r="C128" s="54"/>
      <c r="D128" s="211"/>
      <c r="E128" s="93"/>
      <c r="F128" s="54"/>
      <c r="G128" s="55"/>
      <c r="H128" s="183"/>
      <c r="I128" s="59"/>
      <c r="J128" s="60"/>
      <c r="K128" s="60"/>
      <c r="L128" s="60"/>
      <c r="M128" s="61"/>
      <c r="N128" s="62"/>
      <c r="O128" s="62"/>
      <c r="P128" s="62"/>
    </row>
    <row r="129" spans="1:22" ht="66" customHeight="1" x14ac:dyDescent="0.2">
      <c r="A129" s="43"/>
      <c r="B129" s="93"/>
      <c r="C129" s="54"/>
      <c r="D129" s="55"/>
      <c r="E129" s="93"/>
      <c r="F129" s="54"/>
      <c r="G129" s="55"/>
      <c r="H129" s="183"/>
      <c r="I129" s="59"/>
      <c r="J129" s="60"/>
      <c r="K129" s="60"/>
      <c r="L129" s="60"/>
      <c r="M129" s="61"/>
      <c r="N129" s="62"/>
      <c r="O129" s="62"/>
      <c r="P129" s="62"/>
    </row>
    <row r="130" spans="1:22" ht="15" customHeight="1" x14ac:dyDescent="0.2">
      <c r="A130" s="43"/>
      <c r="B130" s="93"/>
      <c r="C130" s="54"/>
      <c r="D130" s="55"/>
      <c r="E130" s="93"/>
      <c r="F130" s="54"/>
      <c r="G130" s="55"/>
      <c r="H130" s="183"/>
      <c r="I130" s="59"/>
      <c r="J130" s="60"/>
      <c r="K130" s="60"/>
      <c r="L130" s="60"/>
      <c r="M130" s="61"/>
      <c r="N130" s="62"/>
      <c r="O130" s="62"/>
      <c r="P130" s="62"/>
    </row>
    <row r="131" spans="1:22" ht="15" customHeight="1" x14ac:dyDescent="0.2">
      <c r="A131" s="43"/>
      <c r="B131" s="93"/>
      <c r="C131" s="54"/>
      <c r="D131" s="55"/>
      <c r="E131" s="93"/>
      <c r="F131" s="54"/>
      <c r="G131" s="55"/>
      <c r="H131" s="183"/>
      <c r="I131" s="59"/>
      <c r="J131" s="60"/>
      <c r="K131" s="60"/>
      <c r="L131" s="60"/>
      <c r="M131" s="61"/>
      <c r="N131" s="62"/>
      <c r="O131" s="62"/>
      <c r="P131" s="62"/>
    </row>
    <row r="132" spans="1:22" ht="15" customHeight="1" x14ac:dyDescent="0.2">
      <c r="A132" s="43"/>
      <c r="B132" s="93"/>
      <c r="C132" s="54"/>
      <c r="D132" s="55"/>
      <c r="E132" s="93"/>
      <c r="F132" s="54"/>
      <c r="G132" s="55"/>
      <c r="H132" s="183"/>
      <c r="I132" s="59"/>
      <c r="J132" s="60"/>
      <c r="K132" s="60"/>
      <c r="L132" s="60"/>
      <c r="M132" s="61"/>
      <c r="N132" s="62"/>
      <c r="O132" s="62"/>
      <c r="P132" s="62"/>
    </row>
    <row r="133" spans="1:22" ht="15" customHeight="1" x14ac:dyDescent="0.2">
      <c r="A133" s="43"/>
      <c r="B133" s="93"/>
      <c r="C133" s="54"/>
      <c r="D133" s="55"/>
      <c r="E133" s="93"/>
      <c r="F133" s="54"/>
      <c r="G133" s="55"/>
      <c r="H133" s="183"/>
      <c r="I133" s="59"/>
      <c r="J133" s="60"/>
      <c r="K133" s="60"/>
      <c r="L133" s="60"/>
      <c r="M133" s="61"/>
      <c r="N133" s="62"/>
      <c r="O133" s="62"/>
      <c r="P133" s="62"/>
    </row>
    <row r="134" spans="1:22" ht="30" customHeight="1" x14ac:dyDescent="0.2">
      <c r="A134" s="43"/>
      <c r="B134" s="93"/>
      <c r="C134" s="54"/>
      <c r="D134" s="55"/>
      <c r="E134" s="93"/>
      <c r="F134" s="54"/>
      <c r="G134" s="55"/>
      <c r="H134" s="183"/>
      <c r="I134" s="59"/>
      <c r="J134" s="60"/>
      <c r="K134" s="60"/>
      <c r="L134" s="60"/>
      <c r="M134" s="61"/>
      <c r="N134" s="62"/>
      <c r="O134" s="62"/>
      <c r="P134" s="62"/>
    </row>
    <row r="135" spans="1:22" ht="15" customHeight="1" x14ac:dyDescent="0.2">
      <c r="A135" s="43"/>
      <c r="B135" s="93"/>
      <c r="C135" s="54"/>
      <c r="D135" s="55"/>
      <c r="E135" s="93"/>
      <c r="F135" s="54"/>
      <c r="G135" s="55"/>
      <c r="H135" s="183"/>
      <c r="I135" s="59"/>
      <c r="J135" s="60"/>
      <c r="K135" s="60"/>
      <c r="L135" s="60"/>
      <c r="M135" s="61"/>
      <c r="N135" s="62"/>
      <c r="O135" s="62"/>
      <c r="P135" s="62"/>
    </row>
    <row r="136" spans="1:22" ht="15" customHeight="1" x14ac:dyDescent="0.2">
      <c r="A136" s="43"/>
      <c r="B136" s="93"/>
      <c r="C136" s="54"/>
      <c r="D136" s="55"/>
      <c r="E136" s="93"/>
      <c r="F136" s="54"/>
      <c r="G136" s="55"/>
      <c r="H136" s="183"/>
      <c r="I136" s="59"/>
      <c r="J136" s="60"/>
      <c r="K136" s="60"/>
      <c r="L136" s="60"/>
      <c r="M136" s="61"/>
      <c r="N136" s="62"/>
      <c r="O136" s="62"/>
      <c r="P136" s="62"/>
    </row>
    <row r="137" spans="1:22" ht="15" customHeight="1" x14ac:dyDescent="0.2">
      <c r="A137" s="43"/>
      <c r="B137" s="93"/>
      <c r="C137" s="54"/>
      <c r="D137" s="55"/>
      <c r="E137" s="93"/>
      <c r="F137" s="54"/>
      <c r="G137" s="55"/>
      <c r="H137" s="183"/>
      <c r="I137" s="59"/>
      <c r="J137" s="60"/>
      <c r="K137" s="60"/>
      <c r="L137" s="60"/>
      <c r="M137" s="61"/>
      <c r="N137" s="62"/>
      <c r="O137" s="62"/>
      <c r="P137" s="62"/>
    </row>
    <row r="138" spans="1:22" ht="15" customHeight="1" x14ac:dyDescent="0.2">
      <c r="A138" s="43"/>
      <c r="B138" s="93"/>
      <c r="C138" s="54"/>
      <c r="D138" s="211"/>
      <c r="E138" s="93"/>
      <c r="F138" s="54"/>
      <c r="G138" s="55"/>
      <c r="H138" s="183"/>
      <c r="I138" s="59"/>
      <c r="J138" s="60"/>
      <c r="K138" s="60"/>
      <c r="L138" s="60"/>
      <c r="M138" s="61"/>
      <c r="N138" s="62"/>
      <c r="O138" s="62"/>
      <c r="P138" s="62"/>
    </row>
    <row r="139" spans="1:22" s="200" customFormat="1" ht="15" customHeight="1" x14ac:dyDescent="0.2">
      <c r="A139" s="43"/>
      <c r="B139" s="93"/>
      <c r="C139" s="54"/>
      <c r="D139" s="55"/>
      <c r="E139" s="93"/>
      <c r="F139" s="54"/>
      <c r="G139" s="55"/>
      <c r="H139" s="183"/>
      <c r="I139" s="59"/>
      <c r="J139" s="60"/>
      <c r="K139" s="60"/>
      <c r="L139" s="60"/>
      <c r="M139" s="61"/>
      <c r="N139" s="62"/>
      <c r="O139" s="62"/>
      <c r="P139" s="62"/>
      <c r="V139" s="48"/>
    </row>
    <row r="140" spans="1:22" ht="15" customHeight="1" x14ac:dyDescent="0.2">
      <c r="A140" s="43"/>
      <c r="B140" s="93"/>
      <c r="C140" s="54"/>
      <c r="D140" s="55"/>
      <c r="E140" s="93"/>
      <c r="F140" s="54"/>
      <c r="G140" s="55"/>
      <c r="H140" s="183"/>
      <c r="I140" s="59"/>
      <c r="J140" s="60"/>
      <c r="K140" s="60"/>
      <c r="L140" s="60"/>
      <c r="M140" s="61"/>
      <c r="N140" s="62"/>
      <c r="O140" s="62"/>
      <c r="P140" s="62"/>
    </row>
    <row r="141" spans="1:22" ht="15" customHeight="1" x14ac:dyDescent="0.2">
      <c r="A141" s="43"/>
      <c r="B141" s="93"/>
      <c r="C141" s="54"/>
      <c r="D141" s="55"/>
      <c r="E141" s="93"/>
      <c r="F141" s="54"/>
      <c r="G141" s="55"/>
      <c r="H141" s="183"/>
      <c r="I141" s="59"/>
      <c r="J141" s="60"/>
      <c r="K141" s="60"/>
      <c r="L141" s="60"/>
      <c r="M141" s="61"/>
      <c r="N141" s="62"/>
      <c r="O141" s="62"/>
      <c r="P141" s="62"/>
    </row>
    <row r="142" spans="1:22" ht="15" customHeight="1" x14ac:dyDescent="0.2">
      <c r="A142" s="43"/>
      <c r="B142" s="93"/>
      <c r="C142" s="54"/>
      <c r="D142" s="211"/>
      <c r="E142" s="93"/>
      <c r="F142" s="54"/>
      <c r="G142" s="55"/>
      <c r="H142" s="183"/>
      <c r="I142" s="59"/>
      <c r="J142" s="60"/>
      <c r="K142" s="60"/>
      <c r="L142" s="60"/>
      <c r="M142" s="61"/>
      <c r="N142" s="62"/>
      <c r="O142" s="62"/>
      <c r="P142" s="62"/>
    </row>
    <row r="143" spans="1:22" ht="15" customHeight="1" x14ac:dyDescent="0.2">
      <c r="A143" s="43"/>
      <c r="B143" s="93"/>
      <c r="C143" s="54"/>
      <c r="D143" s="55"/>
      <c r="E143" s="93"/>
      <c r="F143" s="54"/>
      <c r="G143" s="55"/>
      <c r="H143" s="183"/>
      <c r="I143" s="59"/>
      <c r="J143" s="60"/>
      <c r="K143" s="60"/>
      <c r="L143" s="60"/>
      <c r="M143" s="61"/>
      <c r="N143" s="62"/>
      <c r="O143" s="62"/>
      <c r="P143" s="62"/>
    </row>
    <row r="144" spans="1:22" ht="15" customHeight="1" x14ac:dyDescent="0.2">
      <c r="A144" s="43"/>
      <c r="B144" s="93"/>
      <c r="C144" s="54"/>
      <c r="D144" s="55"/>
      <c r="E144" s="93"/>
      <c r="F144" s="54"/>
      <c r="G144" s="55"/>
      <c r="H144" s="183"/>
      <c r="I144" s="59"/>
      <c r="J144" s="60"/>
      <c r="K144" s="60"/>
      <c r="L144" s="60"/>
      <c r="M144" s="61"/>
      <c r="N144" s="62"/>
      <c r="O144" s="62"/>
      <c r="P144" s="62"/>
    </row>
    <row r="145" spans="1:16" ht="15" customHeight="1" x14ac:dyDescent="0.2">
      <c r="A145" s="43"/>
      <c r="B145" s="93"/>
      <c r="C145" s="54"/>
      <c r="D145" s="55"/>
      <c r="E145" s="93"/>
      <c r="F145" s="54"/>
      <c r="G145" s="55"/>
      <c r="H145" s="183"/>
      <c r="I145" s="59"/>
      <c r="J145" s="60"/>
      <c r="K145" s="60"/>
      <c r="L145" s="60"/>
      <c r="M145" s="61"/>
      <c r="N145" s="62"/>
      <c r="O145" s="62"/>
      <c r="P145" s="62"/>
    </row>
    <row r="146" spans="1:16" ht="15" customHeight="1" x14ac:dyDescent="0.2">
      <c r="A146" s="43"/>
      <c r="B146" s="93"/>
      <c r="C146" s="54"/>
      <c r="D146" s="55"/>
      <c r="E146" s="93"/>
      <c r="F146" s="54"/>
      <c r="G146" s="55"/>
      <c r="H146" s="183"/>
      <c r="I146" s="59"/>
      <c r="J146" s="60"/>
      <c r="K146" s="60"/>
      <c r="L146" s="60"/>
      <c r="M146" s="61"/>
      <c r="N146" s="62"/>
      <c r="O146" s="62"/>
      <c r="P146" s="62"/>
    </row>
    <row r="147" spans="1:16" ht="15" customHeight="1" x14ac:dyDescent="0.2">
      <c r="A147" s="43"/>
      <c r="B147" s="93"/>
      <c r="C147" s="54"/>
      <c r="D147" s="211"/>
      <c r="E147" s="93"/>
      <c r="F147" s="54"/>
      <c r="G147" s="55"/>
      <c r="H147" s="183"/>
      <c r="I147" s="59"/>
      <c r="J147" s="60"/>
      <c r="K147" s="60"/>
      <c r="L147" s="60"/>
      <c r="M147" s="61"/>
      <c r="N147" s="62"/>
      <c r="O147" s="62"/>
      <c r="P147" s="62"/>
    </row>
    <row r="148" spans="1:16" ht="15" customHeight="1" x14ac:dyDescent="0.2">
      <c r="A148" s="43"/>
      <c r="B148" s="93"/>
      <c r="C148" s="54"/>
      <c r="D148" s="211"/>
      <c r="E148" s="93"/>
      <c r="F148" s="54"/>
      <c r="G148" s="55"/>
      <c r="H148" s="183"/>
      <c r="I148" s="59"/>
      <c r="J148" s="60"/>
      <c r="K148" s="60"/>
      <c r="L148" s="60"/>
      <c r="M148" s="61"/>
      <c r="N148" s="62"/>
      <c r="O148" s="62"/>
      <c r="P148" s="62"/>
    </row>
    <row r="149" spans="1:16" ht="15" customHeight="1" x14ac:dyDescent="0.2">
      <c r="A149" s="43"/>
      <c r="B149" s="93"/>
      <c r="C149" s="54"/>
      <c r="D149" s="55"/>
      <c r="E149" s="93"/>
      <c r="F149" s="54"/>
      <c r="G149" s="55"/>
      <c r="H149" s="183"/>
      <c r="I149" s="59"/>
      <c r="J149" s="60"/>
      <c r="K149" s="60"/>
      <c r="L149" s="60"/>
      <c r="M149" s="61"/>
      <c r="N149" s="62"/>
      <c r="O149" s="62"/>
      <c r="P149" s="62"/>
    </row>
    <row r="150" spans="1:16" ht="15" customHeight="1" x14ac:dyDescent="0.2">
      <c r="A150" s="43"/>
      <c r="B150" s="93"/>
      <c r="C150" s="54"/>
      <c r="D150" s="55"/>
      <c r="E150" s="93"/>
      <c r="F150" s="54"/>
      <c r="G150" s="55"/>
      <c r="H150" s="183"/>
      <c r="I150" s="59"/>
      <c r="J150" s="60"/>
      <c r="K150" s="60"/>
      <c r="L150" s="60"/>
      <c r="M150" s="61"/>
      <c r="N150" s="62"/>
      <c r="O150" s="62"/>
      <c r="P150" s="62"/>
    </row>
    <row r="151" spans="1:16" ht="42" customHeight="1" x14ac:dyDescent="0.2">
      <c r="A151" s="43"/>
      <c r="B151" s="93"/>
      <c r="C151" s="54"/>
      <c r="D151" s="55"/>
      <c r="E151" s="93"/>
      <c r="F151" s="54"/>
      <c r="G151" s="55"/>
      <c r="H151" s="183"/>
      <c r="I151" s="59"/>
      <c r="J151" s="60"/>
      <c r="K151" s="60"/>
      <c r="L151" s="60"/>
      <c r="M151" s="61"/>
      <c r="N151" s="62"/>
      <c r="O151" s="62"/>
      <c r="P151" s="62"/>
    </row>
    <row r="152" spans="1:16" ht="15" customHeight="1" x14ac:dyDescent="0.2">
      <c r="A152" s="43"/>
      <c r="B152" s="93"/>
      <c r="C152" s="54"/>
      <c r="D152" s="55"/>
      <c r="E152" s="93"/>
      <c r="F152" s="54"/>
      <c r="G152" s="55"/>
      <c r="H152" s="183"/>
      <c r="I152" s="59"/>
      <c r="J152" s="60"/>
      <c r="K152" s="60"/>
      <c r="L152" s="60"/>
      <c r="M152" s="61"/>
      <c r="N152" s="62"/>
      <c r="O152" s="62"/>
      <c r="P152" s="62"/>
    </row>
    <row r="153" spans="1:16" ht="15" customHeight="1" x14ac:dyDescent="0.2">
      <c r="A153" s="43"/>
      <c r="B153" s="93"/>
      <c r="C153" s="54"/>
      <c r="D153" s="55"/>
      <c r="E153" s="93"/>
      <c r="F153" s="54"/>
      <c r="G153" s="55"/>
      <c r="H153" s="183"/>
      <c r="I153" s="59"/>
      <c r="J153" s="60"/>
      <c r="K153" s="60"/>
      <c r="L153" s="60"/>
      <c r="M153" s="61"/>
      <c r="N153" s="62"/>
      <c r="O153" s="62"/>
      <c r="P153" s="62"/>
    </row>
    <row r="154" spans="1:16" ht="30" customHeight="1" x14ac:dyDescent="0.2">
      <c r="A154" s="43"/>
      <c r="B154" s="93"/>
      <c r="C154" s="54"/>
      <c r="D154" s="55"/>
      <c r="E154" s="93"/>
      <c r="F154" s="54"/>
      <c r="G154" s="55"/>
      <c r="H154" s="183"/>
      <c r="I154" s="59"/>
      <c r="J154" s="60"/>
      <c r="K154" s="60"/>
      <c r="L154" s="60"/>
      <c r="M154" s="61"/>
      <c r="N154" s="62"/>
      <c r="O154" s="62"/>
      <c r="P154" s="62"/>
    </row>
    <row r="155" spans="1:16" ht="15" customHeight="1" x14ac:dyDescent="0.2">
      <c r="A155" s="43"/>
      <c r="B155" s="93"/>
      <c r="C155" s="54"/>
      <c r="D155" s="55"/>
      <c r="E155" s="93"/>
      <c r="F155" s="54"/>
      <c r="G155" s="55"/>
      <c r="H155" s="183"/>
      <c r="I155" s="59"/>
      <c r="J155" s="60"/>
      <c r="K155" s="60"/>
      <c r="L155" s="60"/>
      <c r="M155" s="61"/>
      <c r="N155" s="62"/>
      <c r="O155" s="62"/>
      <c r="P155" s="62"/>
    </row>
    <row r="156" spans="1:16" ht="15" customHeight="1" x14ac:dyDescent="0.2">
      <c r="A156" s="43"/>
      <c r="B156" s="93"/>
      <c r="C156" s="54"/>
      <c r="D156" s="55"/>
      <c r="E156" s="93"/>
      <c r="F156" s="54"/>
      <c r="G156" s="55"/>
      <c r="H156" s="183"/>
      <c r="I156" s="59"/>
      <c r="J156" s="60"/>
      <c r="K156" s="60"/>
      <c r="L156" s="60"/>
      <c r="M156" s="61"/>
      <c r="N156" s="62"/>
      <c r="O156" s="62"/>
      <c r="P156" s="62"/>
    </row>
    <row r="157" spans="1:16" ht="15" customHeight="1" x14ac:dyDescent="0.2">
      <c r="A157" s="43"/>
      <c r="B157" s="93"/>
      <c r="C157" s="54"/>
      <c r="D157" s="55"/>
      <c r="E157" s="93"/>
      <c r="F157" s="54"/>
      <c r="G157" s="55"/>
      <c r="H157" s="183"/>
      <c r="I157" s="59"/>
      <c r="J157" s="60"/>
      <c r="K157" s="60"/>
      <c r="L157" s="60"/>
      <c r="M157" s="61"/>
      <c r="N157" s="62"/>
      <c r="O157" s="62"/>
      <c r="P157" s="62"/>
    </row>
    <row r="158" spans="1:16" ht="15" customHeight="1" x14ac:dyDescent="0.2">
      <c r="A158" s="43"/>
      <c r="B158" s="93"/>
      <c r="C158" s="54"/>
      <c r="D158" s="55"/>
      <c r="E158" s="93"/>
      <c r="F158" s="54"/>
      <c r="G158" s="55"/>
      <c r="H158" s="183"/>
      <c r="I158" s="59"/>
      <c r="J158" s="60"/>
      <c r="K158" s="60"/>
      <c r="L158" s="60"/>
      <c r="M158" s="61"/>
      <c r="N158" s="62"/>
      <c r="O158" s="62"/>
      <c r="P158" s="62"/>
    </row>
    <row r="159" spans="1:16" ht="15" customHeight="1" x14ac:dyDescent="0.2">
      <c r="A159" s="43"/>
      <c r="B159" s="93"/>
      <c r="C159" s="54"/>
      <c r="D159" s="55"/>
      <c r="E159" s="93"/>
      <c r="F159" s="54"/>
      <c r="G159" s="55"/>
      <c r="H159" s="183"/>
      <c r="I159" s="59"/>
      <c r="J159" s="60"/>
      <c r="K159" s="60"/>
      <c r="L159" s="60"/>
      <c r="M159" s="61"/>
      <c r="N159" s="62"/>
      <c r="O159" s="62"/>
      <c r="P159" s="62"/>
    </row>
    <row r="160" spans="1:16" ht="15" customHeight="1" x14ac:dyDescent="0.2">
      <c r="A160" s="43"/>
      <c r="B160" s="93"/>
      <c r="C160" s="54"/>
      <c r="D160" s="55"/>
      <c r="E160" s="93"/>
      <c r="F160" s="54"/>
      <c r="G160" s="55"/>
      <c r="H160" s="183"/>
      <c r="I160" s="59"/>
      <c r="J160" s="60"/>
      <c r="K160" s="60"/>
      <c r="L160" s="60"/>
      <c r="M160" s="61"/>
      <c r="N160" s="62"/>
      <c r="O160" s="62"/>
      <c r="P160" s="62"/>
    </row>
    <row r="161" spans="1:16" ht="15" customHeight="1" x14ac:dyDescent="0.2">
      <c r="A161" s="43"/>
      <c r="B161" s="93"/>
      <c r="C161" s="54"/>
      <c r="D161" s="55"/>
      <c r="E161" s="93"/>
      <c r="F161" s="54"/>
      <c r="G161" s="55"/>
      <c r="H161" s="183"/>
      <c r="I161" s="59"/>
      <c r="J161" s="60"/>
      <c r="K161" s="60"/>
      <c r="L161" s="60"/>
      <c r="M161" s="61"/>
      <c r="N161" s="62"/>
      <c r="O161" s="62"/>
      <c r="P161" s="62"/>
    </row>
    <row r="162" spans="1:16" ht="15" customHeight="1" x14ac:dyDescent="0.2">
      <c r="A162" s="43"/>
      <c r="B162" s="93"/>
      <c r="C162" s="54"/>
      <c r="D162" s="55"/>
      <c r="E162" s="93"/>
      <c r="F162" s="54"/>
      <c r="G162" s="55"/>
      <c r="H162" s="183"/>
      <c r="I162" s="59"/>
      <c r="J162" s="60"/>
      <c r="K162" s="60"/>
      <c r="L162" s="60"/>
      <c r="M162" s="61"/>
      <c r="N162" s="62"/>
      <c r="O162" s="62"/>
      <c r="P162" s="62"/>
    </row>
    <row r="163" spans="1:16" ht="15" customHeight="1" x14ac:dyDescent="0.2">
      <c r="A163" s="43"/>
      <c r="B163" s="93"/>
      <c r="C163" s="54"/>
      <c r="D163" s="211"/>
      <c r="E163" s="93"/>
      <c r="F163" s="54"/>
      <c r="G163" s="55"/>
      <c r="H163" s="183"/>
      <c r="I163" s="59"/>
      <c r="J163" s="60"/>
      <c r="K163" s="60"/>
      <c r="L163" s="60"/>
      <c r="M163" s="61"/>
      <c r="N163" s="62"/>
      <c r="O163" s="62"/>
      <c r="P163" s="62"/>
    </row>
    <row r="164" spans="1:16" ht="15" customHeight="1" x14ac:dyDescent="0.2">
      <c r="A164" s="43"/>
      <c r="B164" s="93"/>
      <c r="C164" s="54"/>
      <c r="D164" s="55"/>
      <c r="E164" s="93"/>
      <c r="F164" s="54"/>
      <c r="G164" s="55"/>
      <c r="H164" s="183"/>
      <c r="I164" s="59"/>
      <c r="J164" s="60"/>
      <c r="K164" s="60"/>
      <c r="L164" s="60"/>
      <c r="M164" s="61"/>
      <c r="N164" s="62"/>
      <c r="O164" s="62"/>
      <c r="P164" s="62"/>
    </row>
    <row r="165" spans="1:16" ht="15" customHeight="1" x14ac:dyDescent="0.2">
      <c r="A165" s="43"/>
      <c r="B165" s="93"/>
      <c r="C165" s="54"/>
      <c r="D165" s="55"/>
      <c r="E165" s="93"/>
      <c r="F165" s="54"/>
      <c r="G165" s="55"/>
      <c r="H165" s="183"/>
      <c r="I165" s="59"/>
      <c r="J165" s="60"/>
      <c r="K165" s="60"/>
      <c r="L165" s="60"/>
      <c r="M165" s="61"/>
      <c r="N165" s="62"/>
      <c r="O165" s="62"/>
      <c r="P165" s="62"/>
    </row>
    <row r="166" spans="1:16" ht="15" customHeight="1" x14ac:dyDescent="0.2">
      <c r="A166" s="43"/>
      <c r="B166" s="93"/>
      <c r="C166" s="54"/>
      <c r="D166" s="55"/>
      <c r="E166" s="93"/>
      <c r="F166" s="54"/>
      <c r="G166" s="55"/>
      <c r="H166" s="183"/>
      <c r="I166" s="59"/>
      <c r="J166" s="60"/>
      <c r="K166" s="60"/>
      <c r="L166" s="60"/>
      <c r="M166" s="61"/>
      <c r="N166" s="62"/>
      <c r="O166" s="62"/>
      <c r="P166" s="62"/>
    </row>
    <row r="167" spans="1:16" ht="15" customHeight="1" x14ac:dyDescent="0.2">
      <c r="A167" s="43"/>
      <c r="B167" s="93"/>
      <c r="C167" s="54"/>
      <c r="D167" s="55"/>
      <c r="E167" s="93"/>
      <c r="F167" s="54"/>
      <c r="G167" s="55"/>
      <c r="H167" s="183"/>
      <c r="I167" s="59"/>
      <c r="J167" s="60"/>
      <c r="K167" s="60"/>
      <c r="L167" s="60"/>
      <c r="M167" s="61"/>
      <c r="N167" s="62"/>
      <c r="O167" s="62"/>
      <c r="P167" s="62"/>
    </row>
    <row r="168" spans="1:16" ht="15" customHeight="1" x14ac:dyDescent="0.2">
      <c r="A168" s="43"/>
      <c r="B168" s="93"/>
      <c r="C168" s="54"/>
      <c r="D168" s="55"/>
      <c r="E168" s="93"/>
      <c r="F168" s="54"/>
      <c r="G168" s="55"/>
      <c r="H168" s="183"/>
      <c r="I168" s="59"/>
      <c r="J168" s="60"/>
      <c r="K168" s="60"/>
      <c r="L168" s="60"/>
      <c r="M168" s="61"/>
      <c r="N168" s="62"/>
      <c r="O168" s="62"/>
      <c r="P168" s="62"/>
    </row>
    <row r="169" spans="1:16" ht="54.95" customHeight="1" x14ac:dyDescent="0.2">
      <c r="A169" s="43"/>
      <c r="B169" s="93"/>
      <c r="C169" s="54"/>
      <c r="D169" s="55"/>
      <c r="E169" s="93"/>
      <c r="F169" s="54"/>
      <c r="G169" s="55"/>
      <c r="H169" s="183"/>
      <c r="I169" s="59"/>
      <c r="J169" s="60"/>
      <c r="K169" s="60"/>
      <c r="L169" s="60"/>
      <c r="M169" s="61"/>
      <c r="N169" s="62"/>
      <c r="O169" s="62"/>
      <c r="P169" s="62"/>
    </row>
    <row r="170" spans="1:16" ht="15" customHeight="1" x14ac:dyDescent="0.2">
      <c r="A170" s="43"/>
      <c r="B170" s="93"/>
      <c r="C170" s="54"/>
      <c r="D170" s="55"/>
      <c r="E170" s="93"/>
      <c r="F170" s="54"/>
      <c r="G170" s="55"/>
      <c r="H170" s="183"/>
      <c r="I170" s="59"/>
      <c r="J170" s="60"/>
      <c r="K170" s="60"/>
      <c r="L170" s="60"/>
      <c r="M170" s="61"/>
      <c r="N170" s="62"/>
      <c r="O170" s="62"/>
      <c r="P170" s="62"/>
    </row>
    <row r="171" spans="1:16" ht="15" customHeight="1" x14ac:dyDescent="0.2">
      <c r="A171" s="43"/>
      <c r="B171" s="93"/>
      <c r="C171" s="54"/>
      <c r="D171" s="55"/>
      <c r="E171" s="93"/>
      <c r="F171" s="54"/>
      <c r="G171" s="55"/>
      <c r="H171" s="183"/>
      <c r="I171" s="59"/>
      <c r="J171" s="60"/>
      <c r="K171" s="60"/>
      <c r="L171" s="60"/>
      <c r="M171" s="61"/>
      <c r="N171" s="62"/>
      <c r="O171" s="62"/>
      <c r="P171" s="62"/>
    </row>
    <row r="172" spans="1:16" ht="42" customHeight="1" x14ac:dyDescent="0.2">
      <c r="A172" s="43"/>
      <c r="B172" s="93"/>
      <c r="C172" s="54"/>
      <c r="D172" s="55"/>
      <c r="E172" s="93"/>
      <c r="F172" s="54"/>
      <c r="G172" s="55"/>
      <c r="H172" s="183"/>
      <c r="I172" s="59"/>
      <c r="J172" s="60"/>
      <c r="K172" s="60"/>
      <c r="L172" s="60"/>
      <c r="M172" s="61"/>
      <c r="N172" s="62"/>
      <c r="O172" s="62"/>
      <c r="P172" s="62"/>
    </row>
    <row r="173" spans="1:16" ht="15" customHeight="1" x14ac:dyDescent="0.2">
      <c r="A173" s="43"/>
      <c r="B173" s="93"/>
      <c r="C173" s="54"/>
      <c r="D173" s="55"/>
      <c r="E173" s="93"/>
      <c r="F173" s="54"/>
      <c r="G173" s="55"/>
      <c r="H173" s="183"/>
      <c r="I173" s="59"/>
      <c r="J173" s="60"/>
      <c r="K173" s="60"/>
      <c r="L173" s="60"/>
      <c r="M173" s="61"/>
      <c r="N173" s="62"/>
      <c r="O173" s="62"/>
      <c r="P173" s="62"/>
    </row>
    <row r="174" spans="1:16" ht="15" customHeight="1" x14ac:dyDescent="0.2">
      <c r="A174" s="43"/>
      <c r="B174" s="93"/>
      <c r="C174" s="54"/>
      <c r="D174" s="55"/>
      <c r="E174" s="93"/>
      <c r="F174" s="54"/>
      <c r="G174" s="55"/>
      <c r="H174" s="183"/>
      <c r="I174" s="59"/>
      <c r="J174" s="60"/>
      <c r="K174" s="60"/>
      <c r="L174" s="60"/>
      <c r="M174" s="61"/>
      <c r="N174" s="62"/>
      <c r="O174" s="62"/>
      <c r="P174" s="62"/>
    </row>
    <row r="175" spans="1:16" ht="42" customHeight="1" x14ac:dyDescent="0.2">
      <c r="A175" s="43"/>
      <c r="B175" s="93"/>
      <c r="C175" s="54"/>
      <c r="D175" s="55"/>
      <c r="E175" s="93"/>
      <c r="F175" s="54"/>
      <c r="G175" s="55"/>
      <c r="H175" s="183"/>
      <c r="I175" s="59"/>
      <c r="J175" s="60"/>
      <c r="K175" s="60"/>
      <c r="L175" s="60"/>
      <c r="M175" s="61"/>
      <c r="N175" s="62"/>
      <c r="O175" s="62"/>
      <c r="P175" s="62"/>
    </row>
    <row r="176" spans="1:16" ht="15" customHeight="1" x14ac:dyDescent="0.2">
      <c r="A176" s="43"/>
      <c r="B176" s="93"/>
      <c r="C176" s="54"/>
      <c r="D176" s="55"/>
      <c r="E176" s="93"/>
      <c r="F176" s="54"/>
      <c r="G176" s="55"/>
      <c r="H176" s="183"/>
      <c r="I176" s="59"/>
      <c r="J176" s="60"/>
      <c r="K176" s="60"/>
      <c r="L176" s="60"/>
      <c r="M176" s="61"/>
      <c r="N176" s="62"/>
      <c r="O176" s="62"/>
      <c r="P176" s="62"/>
    </row>
    <row r="177" spans="1:16" ht="15" customHeight="1" x14ac:dyDescent="0.2">
      <c r="A177" s="43"/>
      <c r="B177" s="93"/>
      <c r="C177" s="54"/>
      <c r="D177" s="55"/>
      <c r="E177" s="93"/>
      <c r="F177" s="54"/>
      <c r="G177" s="55"/>
      <c r="H177" s="183"/>
      <c r="I177" s="59"/>
      <c r="J177" s="60"/>
      <c r="K177" s="60"/>
      <c r="L177" s="60"/>
      <c r="M177" s="61"/>
      <c r="N177" s="62"/>
      <c r="O177" s="62"/>
      <c r="P177" s="62"/>
    </row>
    <row r="178" spans="1:16" ht="15" customHeight="1" x14ac:dyDescent="0.2">
      <c r="A178" s="43"/>
      <c r="B178" s="93"/>
      <c r="C178" s="54"/>
      <c r="D178" s="55"/>
      <c r="E178" s="93"/>
      <c r="F178" s="54"/>
      <c r="G178" s="55"/>
      <c r="H178" s="183"/>
      <c r="I178" s="59"/>
      <c r="J178" s="60"/>
      <c r="K178" s="60"/>
      <c r="L178" s="60"/>
      <c r="M178" s="61"/>
      <c r="N178" s="62"/>
      <c r="O178" s="62"/>
      <c r="P178" s="62"/>
    </row>
    <row r="179" spans="1:16" ht="15" customHeight="1" x14ac:dyDescent="0.2">
      <c r="A179" s="43"/>
      <c r="B179" s="93"/>
      <c r="C179" s="54"/>
      <c r="D179" s="55"/>
      <c r="E179" s="93"/>
      <c r="F179" s="54"/>
      <c r="G179" s="55"/>
      <c r="H179" s="183"/>
      <c r="I179" s="59"/>
      <c r="J179" s="60"/>
      <c r="K179" s="60"/>
      <c r="L179" s="60"/>
      <c r="M179" s="61"/>
      <c r="N179" s="62"/>
      <c r="O179" s="62"/>
      <c r="P179" s="62"/>
    </row>
    <row r="180" spans="1:16" ht="15" customHeight="1" x14ac:dyDescent="0.2">
      <c r="A180" s="43"/>
      <c r="B180" s="93"/>
      <c r="C180" s="54"/>
      <c r="D180" s="55"/>
      <c r="E180" s="93"/>
      <c r="F180" s="54"/>
      <c r="G180" s="55"/>
      <c r="H180" s="183"/>
      <c r="I180" s="59"/>
      <c r="J180" s="60"/>
      <c r="K180" s="60"/>
      <c r="L180" s="60"/>
      <c r="M180" s="61"/>
      <c r="N180" s="62"/>
      <c r="O180" s="62"/>
      <c r="P180" s="62"/>
    </row>
    <row r="181" spans="1:16" ht="15" customHeight="1" x14ac:dyDescent="0.2">
      <c r="A181" s="43"/>
      <c r="B181" s="93"/>
      <c r="C181" s="54"/>
      <c r="D181" s="55"/>
      <c r="E181" s="93"/>
      <c r="F181" s="54"/>
      <c r="G181" s="55"/>
      <c r="H181" s="183"/>
      <c r="I181" s="59"/>
      <c r="J181" s="60"/>
      <c r="K181" s="60"/>
      <c r="L181" s="60"/>
      <c r="M181" s="61"/>
      <c r="N181" s="62"/>
      <c r="O181" s="62"/>
      <c r="P181" s="62"/>
    </row>
    <row r="182" spans="1:16" ht="15" customHeight="1" x14ac:dyDescent="0.2">
      <c r="A182" s="43"/>
      <c r="B182" s="93"/>
      <c r="C182" s="54"/>
      <c r="D182" s="55"/>
      <c r="E182" s="93"/>
      <c r="F182" s="54"/>
      <c r="G182" s="55"/>
      <c r="H182" s="183"/>
      <c r="I182" s="59"/>
      <c r="J182" s="60"/>
      <c r="K182" s="60"/>
      <c r="L182" s="60"/>
      <c r="M182" s="61"/>
      <c r="N182" s="62"/>
      <c r="O182" s="62"/>
      <c r="P182" s="62"/>
    </row>
    <row r="183" spans="1:16" ht="15" customHeight="1" x14ac:dyDescent="0.2">
      <c r="A183" s="43"/>
      <c r="B183" s="93"/>
      <c r="C183" s="54"/>
      <c r="D183" s="55"/>
      <c r="E183" s="93"/>
      <c r="F183" s="54"/>
      <c r="G183" s="55"/>
      <c r="H183" s="183"/>
      <c r="I183" s="59"/>
      <c r="J183" s="60"/>
      <c r="K183" s="60"/>
      <c r="L183" s="60"/>
      <c r="M183" s="61"/>
      <c r="N183" s="62"/>
      <c r="O183" s="62"/>
      <c r="P183" s="62"/>
    </row>
    <row r="184" spans="1:16" ht="15" customHeight="1" x14ac:dyDescent="0.2">
      <c r="A184" s="43"/>
      <c r="B184" s="93"/>
      <c r="C184" s="54"/>
      <c r="D184" s="55"/>
      <c r="E184" s="93"/>
      <c r="F184" s="54"/>
      <c r="G184" s="55"/>
      <c r="H184" s="183"/>
      <c r="I184" s="59"/>
      <c r="J184" s="60"/>
      <c r="K184" s="60"/>
      <c r="L184" s="60"/>
      <c r="M184" s="61"/>
      <c r="N184" s="62"/>
      <c r="O184" s="62"/>
      <c r="P184" s="62"/>
    </row>
    <row r="185" spans="1:16" ht="15" customHeight="1" x14ac:dyDescent="0.2">
      <c r="A185" s="43"/>
      <c r="B185" s="93"/>
      <c r="C185" s="54"/>
      <c r="D185" s="55"/>
      <c r="E185" s="93"/>
      <c r="F185" s="54"/>
      <c r="G185" s="55"/>
      <c r="H185" s="183"/>
      <c r="I185" s="59"/>
      <c r="J185" s="60"/>
      <c r="K185" s="60"/>
      <c r="L185" s="60"/>
      <c r="M185" s="61"/>
      <c r="N185" s="62"/>
      <c r="O185" s="62"/>
      <c r="P185" s="62"/>
    </row>
    <row r="186" spans="1:16" ht="15" customHeight="1" x14ac:dyDescent="0.2">
      <c r="A186" s="43"/>
      <c r="B186" s="93"/>
      <c r="C186" s="54"/>
      <c r="D186" s="55"/>
      <c r="E186" s="93"/>
      <c r="F186" s="54"/>
      <c r="G186" s="55"/>
      <c r="H186" s="183"/>
      <c r="I186" s="59"/>
      <c r="J186" s="60"/>
      <c r="K186" s="60"/>
      <c r="L186" s="60"/>
      <c r="M186" s="61"/>
      <c r="N186" s="62"/>
      <c r="O186" s="62"/>
      <c r="P186" s="62"/>
    </row>
    <row r="187" spans="1:16" ht="15" customHeight="1" x14ac:dyDescent="0.2">
      <c r="A187" s="43"/>
      <c r="B187" s="93"/>
      <c r="C187" s="54"/>
      <c r="D187" s="55"/>
      <c r="E187" s="93"/>
      <c r="F187" s="54"/>
      <c r="G187" s="55"/>
      <c r="H187" s="183"/>
      <c r="I187" s="59"/>
      <c r="J187" s="60"/>
      <c r="K187" s="60"/>
      <c r="L187" s="60"/>
      <c r="M187" s="61"/>
      <c r="N187" s="62"/>
      <c r="O187" s="62"/>
      <c r="P187" s="62"/>
    </row>
    <row r="188" spans="1:16" ht="15" customHeight="1" x14ac:dyDescent="0.2">
      <c r="A188" s="43"/>
      <c r="B188" s="93"/>
      <c r="C188" s="54"/>
      <c r="D188" s="55"/>
      <c r="E188" s="93"/>
      <c r="F188" s="54"/>
      <c r="G188" s="55"/>
      <c r="H188" s="183"/>
      <c r="I188" s="59"/>
      <c r="J188" s="60"/>
      <c r="K188" s="60"/>
      <c r="L188" s="60"/>
      <c r="M188" s="61"/>
      <c r="N188" s="62"/>
      <c r="O188" s="62"/>
      <c r="P188" s="62"/>
    </row>
    <row r="189" spans="1:16" ht="15" customHeight="1" x14ac:dyDescent="0.2">
      <c r="A189" s="43"/>
      <c r="B189" s="93"/>
      <c r="C189" s="54"/>
      <c r="D189" s="55"/>
      <c r="E189" s="93"/>
      <c r="F189" s="54"/>
      <c r="G189" s="55"/>
      <c r="H189" s="183"/>
      <c r="I189" s="59"/>
      <c r="J189" s="60"/>
      <c r="K189" s="60"/>
      <c r="L189" s="60"/>
      <c r="M189" s="61"/>
      <c r="N189" s="62"/>
      <c r="O189" s="62"/>
      <c r="P189" s="62"/>
    </row>
    <row r="190" spans="1:16" ht="15" customHeight="1" x14ac:dyDescent="0.2">
      <c r="A190" s="43"/>
      <c r="B190" s="93"/>
      <c r="C190" s="54"/>
      <c r="D190" s="55"/>
      <c r="E190" s="93"/>
      <c r="F190" s="54"/>
      <c r="G190" s="55"/>
      <c r="H190" s="183"/>
      <c r="I190" s="59"/>
      <c r="J190" s="60"/>
      <c r="K190" s="60"/>
      <c r="L190" s="60"/>
      <c r="M190" s="61"/>
      <c r="N190" s="62"/>
      <c r="O190" s="62"/>
      <c r="P190" s="62"/>
    </row>
    <row r="191" spans="1:16" ht="15" customHeight="1" x14ac:dyDescent="0.2">
      <c r="A191" s="43"/>
      <c r="B191" s="93"/>
      <c r="C191" s="54"/>
      <c r="D191" s="55"/>
      <c r="E191" s="93"/>
      <c r="F191" s="54"/>
      <c r="G191" s="55"/>
      <c r="H191" s="183"/>
      <c r="I191" s="59"/>
      <c r="J191" s="60"/>
      <c r="K191" s="60"/>
      <c r="L191" s="60"/>
      <c r="M191" s="61"/>
      <c r="N191" s="62"/>
      <c r="O191" s="62"/>
      <c r="P191" s="62"/>
    </row>
    <row r="192" spans="1:16" ht="15" customHeight="1" x14ac:dyDescent="0.2">
      <c r="A192" s="43"/>
      <c r="B192" s="93"/>
      <c r="C192" s="54"/>
      <c r="D192" s="55"/>
      <c r="E192" s="93"/>
      <c r="F192" s="54"/>
      <c r="G192" s="55"/>
      <c r="H192" s="183"/>
      <c r="I192" s="59"/>
      <c r="J192" s="60"/>
      <c r="K192" s="60"/>
      <c r="L192" s="60"/>
      <c r="M192" s="61"/>
      <c r="N192" s="62"/>
      <c r="O192" s="62"/>
      <c r="P192" s="62"/>
    </row>
    <row r="193" spans="1:16" ht="15" customHeight="1" x14ac:dyDescent="0.2">
      <c r="A193" s="43"/>
      <c r="B193" s="93"/>
      <c r="C193" s="54"/>
      <c r="D193" s="55"/>
      <c r="E193" s="93"/>
      <c r="F193" s="54"/>
      <c r="G193" s="55"/>
      <c r="H193" s="183"/>
      <c r="I193" s="59"/>
      <c r="J193" s="60"/>
      <c r="K193" s="60"/>
      <c r="L193" s="60"/>
      <c r="M193" s="61"/>
      <c r="N193" s="62"/>
      <c r="O193" s="62"/>
      <c r="P193" s="62"/>
    </row>
    <row r="194" spans="1:16" ht="15" customHeight="1" x14ac:dyDescent="0.2">
      <c r="A194" s="43"/>
      <c r="B194" s="93"/>
      <c r="C194" s="54"/>
      <c r="D194" s="211"/>
      <c r="E194" s="93"/>
      <c r="F194" s="54"/>
      <c r="G194" s="55"/>
      <c r="H194" s="183"/>
      <c r="I194" s="59"/>
      <c r="J194" s="60"/>
      <c r="K194" s="60"/>
      <c r="L194" s="60"/>
      <c r="M194" s="61"/>
      <c r="N194" s="62"/>
      <c r="O194" s="62"/>
      <c r="P194" s="62"/>
    </row>
    <row r="195" spans="1:16" ht="15" customHeight="1" x14ac:dyDescent="0.2">
      <c r="A195" s="43"/>
      <c r="B195" s="93"/>
      <c r="C195" s="54"/>
      <c r="D195" s="211"/>
      <c r="E195" s="93"/>
      <c r="F195" s="54"/>
      <c r="G195" s="55"/>
      <c r="H195" s="183"/>
      <c r="I195" s="59"/>
      <c r="J195" s="60"/>
      <c r="K195" s="60"/>
      <c r="L195" s="60"/>
      <c r="M195" s="61"/>
      <c r="N195" s="62"/>
      <c r="O195" s="62"/>
      <c r="P195" s="62"/>
    </row>
    <row r="196" spans="1:16" ht="15" customHeight="1" x14ac:dyDescent="0.2">
      <c r="A196" s="43"/>
      <c r="B196" s="93"/>
      <c r="C196" s="54"/>
      <c r="D196" s="211"/>
      <c r="E196" s="93"/>
      <c r="F196" s="54"/>
      <c r="G196" s="55"/>
      <c r="H196" s="183"/>
      <c r="I196" s="59"/>
      <c r="J196" s="60"/>
      <c r="K196" s="60"/>
      <c r="L196" s="60"/>
      <c r="M196" s="61"/>
      <c r="N196" s="62"/>
      <c r="O196" s="62"/>
      <c r="P196" s="62"/>
    </row>
    <row r="197" spans="1:16" ht="15" customHeight="1" x14ac:dyDescent="0.2">
      <c r="A197" s="43"/>
      <c r="B197" s="93"/>
      <c r="C197" s="54"/>
      <c r="D197" s="55"/>
      <c r="E197" s="93"/>
      <c r="F197" s="54"/>
      <c r="G197" s="55"/>
      <c r="H197" s="183"/>
      <c r="I197" s="59"/>
      <c r="J197" s="60"/>
      <c r="K197" s="60"/>
      <c r="L197" s="60"/>
      <c r="M197" s="61"/>
      <c r="N197" s="62"/>
      <c r="O197" s="62"/>
      <c r="P197" s="62"/>
    </row>
    <row r="198" spans="1:16" ht="15" customHeight="1" x14ac:dyDescent="0.2">
      <c r="A198" s="43"/>
      <c r="B198" s="93"/>
      <c r="C198" s="54"/>
      <c r="D198" s="55"/>
      <c r="E198" s="93"/>
      <c r="F198" s="54"/>
      <c r="G198" s="55"/>
      <c r="H198" s="183"/>
      <c r="I198" s="59"/>
      <c r="J198" s="60"/>
      <c r="K198" s="60"/>
      <c r="L198" s="60"/>
      <c r="M198" s="61"/>
      <c r="N198" s="62"/>
      <c r="O198" s="62"/>
      <c r="P198" s="62"/>
    </row>
    <row r="199" spans="1:16" ht="15" customHeight="1" x14ac:dyDescent="0.2">
      <c r="A199" s="43"/>
      <c r="B199" s="93"/>
      <c r="C199" s="54"/>
      <c r="D199" s="55"/>
      <c r="E199" s="93"/>
      <c r="F199" s="54"/>
      <c r="G199" s="55"/>
      <c r="H199" s="183"/>
      <c r="I199" s="59"/>
      <c r="J199" s="60"/>
      <c r="K199" s="60"/>
      <c r="L199" s="60"/>
      <c r="M199" s="61"/>
      <c r="N199" s="62"/>
      <c r="O199" s="62"/>
      <c r="P199" s="62"/>
    </row>
    <row r="200" spans="1:16" ht="15" customHeight="1" x14ac:dyDescent="0.2">
      <c r="A200" s="43"/>
      <c r="B200" s="93"/>
      <c r="C200" s="54"/>
      <c r="D200" s="55"/>
      <c r="E200" s="93"/>
      <c r="F200" s="54"/>
      <c r="G200" s="55"/>
      <c r="H200" s="183"/>
      <c r="I200" s="59"/>
      <c r="J200" s="60"/>
      <c r="K200" s="60"/>
      <c r="L200" s="60"/>
      <c r="M200" s="61"/>
      <c r="N200" s="62"/>
      <c r="O200" s="62"/>
      <c r="P200" s="62"/>
    </row>
    <row r="201" spans="1:16" ht="15" customHeight="1" x14ac:dyDescent="0.2">
      <c r="A201" s="43"/>
      <c r="B201" s="93"/>
      <c r="C201" s="54"/>
      <c r="D201" s="55"/>
      <c r="E201" s="93"/>
      <c r="F201" s="54"/>
      <c r="G201" s="55"/>
      <c r="H201" s="183"/>
      <c r="I201" s="59"/>
      <c r="J201" s="60"/>
      <c r="K201" s="60"/>
      <c r="L201" s="60"/>
      <c r="M201" s="61"/>
      <c r="N201" s="62"/>
      <c r="O201" s="62"/>
      <c r="P201" s="62"/>
    </row>
    <row r="202" spans="1:16" ht="15" customHeight="1" x14ac:dyDescent="0.2">
      <c r="A202" s="43"/>
      <c r="B202" s="93"/>
      <c r="C202" s="54"/>
      <c r="D202" s="55"/>
      <c r="E202" s="93"/>
      <c r="F202" s="54"/>
      <c r="G202" s="55"/>
      <c r="H202" s="183"/>
      <c r="I202" s="59"/>
      <c r="J202" s="60"/>
      <c r="K202" s="60"/>
      <c r="L202" s="60"/>
      <c r="M202" s="61"/>
      <c r="N202" s="62"/>
      <c r="O202" s="62"/>
      <c r="P202" s="62"/>
    </row>
    <row r="203" spans="1:16" ht="15" customHeight="1" x14ac:dyDescent="0.2">
      <c r="A203" s="43"/>
      <c r="B203" s="93"/>
      <c r="C203" s="54"/>
      <c r="D203" s="55"/>
      <c r="E203" s="93"/>
      <c r="F203" s="54"/>
      <c r="G203" s="55"/>
      <c r="H203" s="183"/>
      <c r="I203" s="59"/>
      <c r="J203" s="60"/>
      <c r="K203" s="60"/>
      <c r="L203" s="60"/>
      <c r="M203" s="61"/>
      <c r="N203" s="62"/>
      <c r="O203" s="62"/>
      <c r="P203" s="62"/>
    </row>
    <row r="204" spans="1:16" ht="15" customHeight="1" x14ac:dyDescent="0.2">
      <c r="A204" s="43"/>
      <c r="B204" s="93"/>
      <c r="C204" s="54"/>
      <c r="D204" s="55"/>
      <c r="E204" s="93"/>
      <c r="F204" s="54"/>
      <c r="G204" s="55"/>
      <c r="H204" s="183"/>
      <c r="I204" s="59"/>
      <c r="J204" s="60"/>
      <c r="K204" s="60"/>
      <c r="L204" s="60"/>
      <c r="M204" s="61"/>
      <c r="N204" s="62"/>
      <c r="O204" s="62"/>
      <c r="P204" s="62"/>
    </row>
    <row r="205" spans="1:16" ht="15" customHeight="1" x14ac:dyDescent="0.2">
      <c r="A205" s="43"/>
      <c r="B205" s="93"/>
      <c r="C205" s="54"/>
      <c r="D205" s="55"/>
      <c r="E205" s="93"/>
      <c r="F205" s="54"/>
      <c r="G205" s="55"/>
      <c r="H205" s="183"/>
      <c r="I205" s="59"/>
      <c r="J205" s="60"/>
      <c r="K205" s="60"/>
      <c r="L205" s="60"/>
      <c r="M205" s="61"/>
      <c r="N205" s="62"/>
      <c r="O205" s="62"/>
      <c r="P205" s="62"/>
    </row>
    <row r="206" spans="1:16" ht="15" customHeight="1" x14ac:dyDescent="0.2">
      <c r="A206" s="43"/>
      <c r="B206" s="93"/>
      <c r="C206" s="54"/>
      <c r="D206" s="55"/>
      <c r="E206" s="93"/>
      <c r="F206" s="54"/>
      <c r="G206" s="55"/>
      <c r="H206" s="183"/>
      <c r="I206" s="59"/>
      <c r="J206" s="60"/>
      <c r="K206" s="60"/>
      <c r="L206" s="60"/>
      <c r="M206" s="61"/>
      <c r="N206" s="62"/>
      <c r="O206" s="62"/>
      <c r="P206" s="62"/>
    </row>
    <row r="207" spans="1:16" ht="15" customHeight="1" x14ac:dyDescent="0.2">
      <c r="A207" s="43"/>
      <c r="B207" s="93"/>
      <c r="C207" s="54"/>
      <c r="D207" s="55"/>
      <c r="E207" s="93"/>
      <c r="F207" s="54"/>
      <c r="G207" s="55"/>
      <c r="H207" s="183"/>
      <c r="I207" s="59"/>
      <c r="J207" s="60"/>
      <c r="K207" s="60"/>
      <c r="L207" s="60"/>
      <c r="M207" s="61"/>
      <c r="N207" s="62"/>
      <c r="O207" s="62"/>
      <c r="P207" s="62"/>
    </row>
    <row r="208" spans="1:16" ht="30" customHeight="1" x14ac:dyDescent="0.2">
      <c r="A208" s="43"/>
      <c r="B208" s="93"/>
      <c r="C208" s="54"/>
      <c r="D208" s="55"/>
      <c r="E208" s="93"/>
      <c r="F208" s="54"/>
      <c r="G208" s="55"/>
      <c r="H208" s="183"/>
      <c r="I208" s="59"/>
      <c r="J208" s="60"/>
      <c r="K208" s="60"/>
      <c r="L208" s="60"/>
      <c r="M208" s="61"/>
      <c r="N208" s="62"/>
      <c r="O208" s="62"/>
      <c r="P208" s="62"/>
    </row>
    <row r="209" spans="1:16" ht="15" customHeight="1" x14ac:dyDescent="0.2">
      <c r="A209" s="43"/>
      <c r="B209" s="93"/>
      <c r="C209" s="54"/>
      <c r="D209" s="211"/>
      <c r="E209" s="93"/>
      <c r="F209" s="54"/>
      <c r="G209" s="55"/>
      <c r="H209" s="183"/>
      <c r="I209" s="59"/>
      <c r="J209" s="60"/>
      <c r="K209" s="60"/>
      <c r="L209" s="60"/>
      <c r="M209" s="61"/>
      <c r="N209" s="62"/>
      <c r="O209" s="62"/>
      <c r="P209" s="62"/>
    </row>
    <row r="210" spans="1:16" ht="15" customHeight="1" x14ac:dyDescent="0.2">
      <c r="A210" s="43"/>
      <c r="B210" s="93"/>
      <c r="C210" s="54"/>
      <c r="D210" s="55"/>
      <c r="E210" s="93"/>
      <c r="F210" s="54"/>
      <c r="G210" s="55"/>
      <c r="H210" s="183"/>
      <c r="I210" s="59"/>
      <c r="J210" s="60"/>
      <c r="K210" s="60"/>
      <c r="L210" s="60"/>
      <c r="M210" s="61"/>
      <c r="N210" s="62"/>
      <c r="O210" s="62"/>
      <c r="P210" s="62"/>
    </row>
    <row r="211" spans="1:16" ht="15" customHeight="1" x14ac:dyDescent="0.2">
      <c r="A211" s="43"/>
      <c r="B211" s="93"/>
      <c r="C211" s="54"/>
      <c r="D211" s="55"/>
      <c r="E211" s="93"/>
      <c r="F211" s="54"/>
      <c r="G211" s="55"/>
      <c r="H211" s="183"/>
      <c r="I211" s="59"/>
      <c r="J211" s="60"/>
      <c r="K211" s="60"/>
      <c r="L211" s="60"/>
      <c r="M211" s="61"/>
      <c r="N211" s="62"/>
      <c r="O211" s="62"/>
      <c r="P211" s="62"/>
    </row>
    <row r="212" spans="1:16" ht="15" customHeight="1" x14ac:dyDescent="0.2">
      <c r="A212" s="43"/>
      <c r="B212" s="93"/>
      <c r="C212" s="54"/>
      <c r="D212" s="211"/>
      <c r="E212" s="93"/>
      <c r="F212" s="54"/>
      <c r="G212" s="55"/>
      <c r="H212" s="183"/>
      <c r="I212" s="59"/>
      <c r="J212" s="60"/>
      <c r="K212" s="60"/>
      <c r="L212" s="60"/>
      <c r="M212" s="61"/>
      <c r="N212" s="62"/>
      <c r="O212" s="62"/>
      <c r="P212" s="62"/>
    </row>
    <row r="213" spans="1:16" ht="15" customHeight="1" x14ac:dyDescent="0.2">
      <c r="A213" s="43"/>
      <c r="B213" s="93"/>
      <c r="C213" s="54"/>
      <c r="D213" s="55"/>
      <c r="E213" s="93"/>
      <c r="F213" s="54"/>
      <c r="G213" s="55"/>
      <c r="H213" s="183"/>
      <c r="I213" s="59"/>
      <c r="J213" s="60"/>
      <c r="K213" s="60"/>
      <c r="L213" s="60"/>
      <c r="M213" s="61"/>
      <c r="N213" s="62"/>
      <c r="O213" s="62"/>
      <c r="P213" s="62"/>
    </row>
    <row r="214" spans="1:16" ht="15" customHeight="1" x14ac:dyDescent="0.2">
      <c r="A214" s="43"/>
      <c r="B214" s="93"/>
      <c r="C214" s="54"/>
      <c r="D214" s="55"/>
      <c r="E214" s="93"/>
      <c r="F214" s="54"/>
      <c r="G214" s="55"/>
      <c r="H214" s="183"/>
      <c r="I214" s="59"/>
      <c r="J214" s="60"/>
      <c r="K214" s="60"/>
      <c r="L214" s="60"/>
      <c r="M214" s="61"/>
      <c r="N214" s="62"/>
      <c r="O214" s="62"/>
      <c r="P214" s="62"/>
    </row>
    <row r="215" spans="1:16" ht="15" customHeight="1" x14ac:dyDescent="0.2">
      <c r="A215" s="43"/>
      <c r="B215" s="93"/>
      <c r="C215" s="54"/>
      <c r="D215" s="211"/>
      <c r="E215" s="93"/>
      <c r="F215" s="54"/>
      <c r="G215" s="55"/>
      <c r="H215" s="183"/>
      <c r="I215" s="59"/>
      <c r="J215" s="60"/>
      <c r="K215" s="60"/>
      <c r="L215" s="60"/>
      <c r="M215" s="61"/>
      <c r="N215" s="62"/>
      <c r="O215" s="62"/>
      <c r="P215" s="62"/>
    </row>
    <row r="216" spans="1:16" ht="15" customHeight="1" x14ac:dyDescent="0.2">
      <c r="A216" s="43"/>
      <c r="B216" s="93"/>
      <c r="C216" s="54"/>
      <c r="D216" s="55"/>
      <c r="E216" s="93"/>
      <c r="F216" s="54"/>
      <c r="G216" s="55"/>
      <c r="H216" s="183"/>
      <c r="I216" s="59"/>
      <c r="J216" s="60"/>
      <c r="K216" s="60"/>
      <c r="L216" s="60"/>
      <c r="M216" s="61"/>
      <c r="N216" s="62"/>
      <c r="O216" s="62"/>
      <c r="P216" s="62"/>
    </row>
    <row r="217" spans="1:16" ht="15" customHeight="1" x14ac:dyDescent="0.2">
      <c r="A217" s="43"/>
      <c r="B217" s="93"/>
      <c r="C217" s="54"/>
      <c r="D217" s="55"/>
      <c r="E217" s="93"/>
      <c r="F217" s="95"/>
      <c r="G217" s="55"/>
      <c r="H217" s="183"/>
      <c r="I217" s="59"/>
      <c r="J217" s="60"/>
      <c r="K217" s="60"/>
      <c r="L217" s="60"/>
      <c r="M217" s="61"/>
      <c r="N217" s="62"/>
      <c r="O217" s="62"/>
      <c r="P217" s="62"/>
    </row>
    <row r="218" spans="1:16" ht="15" customHeight="1" x14ac:dyDescent="0.2">
      <c r="A218" s="43"/>
      <c r="B218" s="93"/>
      <c r="C218" s="54"/>
      <c r="D218" s="55"/>
      <c r="E218" s="93"/>
      <c r="F218" s="54"/>
      <c r="G218" s="55"/>
      <c r="H218" s="183"/>
      <c r="I218" s="59"/>
      <c r="J218" s="60"/>
      <c r="K218" s="60"/>
      <c r="L218" s="60"/>
      <c r="M218" s="61"/>
      <c r="N218" s="62"/>
      <c r="O218" s="62"/>
      <c r="P218" s="62"/>
    </row>
    <row r="219" spans="1:16" ht="15" customHeight="1" x14ac:dyDescent="0.2">
      <c r="A219" s="43"/>
      <c r="B219" s="93"/>
      <c r="C219" s="54"/>
      <c r="D219" s="55"/>
      <c r="E219" s="93"/>
      <c r="F219" s="54"/>
      <c r="G219" s="55"/>
      <c r="H219" s="183"/>
      <c r="I219" s="59"/>
      <c r="J219" s="60"/>
      <c r="K219" s="60"/>
      <c r="L219" s="60"/>
      <c r="M219" s="61"/>
      <c r="N219" s="62"/>
      <c r="O219" s="62"/>
      <c r="P219" s="62"/>
    </row>
    <row r="220" spans="1:16" ht="15" customHeight="1" x14ac:dyDescent="0.2">
      <c r="A220" s="43"/>
      <c r="B220" s="93"/>
      <c r="C220" s="54"/>
      <c r="D220" s="55"/>
      <c r="E220" s="93"/>
      <c r="F220" s="54"/>
      <c r="G220" s="55"/>
      <c r="H220" s="183"/>
      <c r="I220" s="59"/>
      <c r="J220" s="60"/>
      <c r="K220" s="60"/>
      <c r="L220" s="60"/>
      <c r="M220" s="61"/>
      <c r="N220" s="62"/>
      <c r="O220" s="62"/>
      <c r="P220" s="62"/>
    </row>
    <row r="221" spans="1:16" ht="15" customHeight="1" x14ac:dyDescent="0.2">
      <c r="A221" s="43"/>
      <c r="B221" s="93"/>
      <c r="C221" s="54"/>
      <c r="D221" s="55"/>
      <c r="E221" s="93"/>
      <c r="F221" s="54"/>
      <c r="G221" s="55"/>
      <c r="H221" s="183"/>
      <c r="I221" s="59"/>
      <c r="J221" s="60"/>
      <c r="K221" s="60"/>
      <c r="L221" s="60"/>
      <c r="M221" s="61"/>
      <c r="N221" s="62"/>
      <c r="O221" s="62"/>
      <c r="P221" s="62"/>
    </row>
    <row r="222" spans="1:16" ht="15" customHeight="1" x14ac:dyDescent="0.2">
      <c r="A222" s="43"/>
      <c r="B222" s="93"/>
      <c r="C222" s="54"/>
      <c r="D222" s="55"/>
      <c r="E222" s="93"/>
      <c r="F222" s="54"/>
      <c r="G222" s="55"/>
      <c r="H222" s="183"/>
      <c r="I222" s="59"/>
      <c r="J222" s="60"/>
      <c r="K222" s="60"/>
      <c r="L222" s="60"/>
      <c r="M222" s="61"/>
      <c r="N222" s="62"/>
      <c r="O222" s="62"/>
      <c r="P222" s="62"/>
    </row>
    <row r="223" spans="1:16" ht="15" customHeight="1" x14ac:dyDescent="0.2">
      <c r="A223" s="43"/>
      <c r="B223" s="93"/>
      <c r="C223" s="54"/>
      <c r="D223" s="55"/>
      <c r="E223" s="93"/>
      <c r="F223" s="54"/>
      <c r="G223" s="55"/>
      <c r="H223" s="183"/>
      <c r="I223" s="59"/>
      <c r="J223" s="60"/>
      <c r="K223" s="60"/>
      <c r="L223" s="60"/>
      <c r="M223" s="61"/>
      <c r="N223" s="62"/>
      <c r="O223" s="62"/>
      <c r="P223" s="62"/>
    </row>
    <row r="224" spans="1:16" ht="15" customHeight="1" x14ac:dyDescent="0.2">
      <c r="A224" s="43"/>
      <c r="B224" s="93"/>
      <c r="C224" s="54"/>
      <c r="D224" s="55"/>
      <c r="E224" s="93"/>
      <c r="F224" s="54"/>
      <c r="G224" s="55"/>
      <c r="H224" s="183"/>
      <c r="I224" s="59"/>
      <c r="J224" s="60"/>
      <c r="K224" s="60"/>
      <c r="L224" s="60"/>
      <c r="M224" s="61"/>
      <c r="N224" s="62"/>
      <c r="O224" s="62"/>
      <c r="P224" s="62"/>
    </row>
    <row r="225" spans="1:16" ht="15" customHeight="1" x14ac:dyDescent="0.2">
      <c r="A225" s="43"/>
      <c r="B225" s="93"/>
      <c r="C225" s="54"/>
      <c r="D225" s="55"/>
      <c r="E225" s="93"/>
      <c r="F225" s="54"/>
      <c r="G225" s="55"/>
      <c r="H225" s="183"/>
      <c r="I225" s="59"/>
      <c r="J225" s="60"/>
      <c r="K225" s="60"/>
      <c r="L225" s="60"/>
      <c r="M225" s="61"/>
      <c r="N225" s="62"/>
      <c r="O225" s="62"/>
      <c r="P225" s="62"/>
    </row>
    <row r="226" spans="1:16" ht="15" customHeight="1" x14ac:dyDescent="0.2">
      <c r="A226" s="43"/>
      <c r="B226" s="93"/>
      <c r="C226" s="54"/>
      <c r="D226" s="55"/>
      <c r="E226" s="93"/>
      <c r="F226" s="54"/>
      <c r="G226" s="55"/>
      <c r="H226" s="183"/>
      <c r="I226" s="59"/>
      <c r="J226" s="60"/>
      <c r="K226" s="60"/>
      <c r="L226" s="60"/>
      <c r="M226" s="61"/>
      <c r="N226" s="62"/>
      <c r="O226" s="62"/>
      <c r="P226" s="62"/>
    </row>
    <row r="227" spans="1:16" ht="15" customHeight="1" x14ac:dyDescent="0.2">
      <c r="A227" s="43"/>
      <c r="B227" s="93"/>
      <c r="C227" s="54"/>
      <c r="D227" s="55"/>
      <c r="E227" s="93"/>
      <c r="F227" s="54"/>
      <c r="G227" s="55"/>
      <c r="H227" s="183"/>
      <c r="I227" s="59"/>
      <c r="J227" s="60"/>
      <c r="K227" s="60"/>
      <c r="L227" s="60"/>
      <c r="M227" s="61"/>
      <c r="N227" s="62"/>
      <c r="O227" s="62"/>
      <c r="P227" s="62"/>
    </row>
    <row r="228" spans="1:16" ht="15" customHeight="1" x14ac:dyDescent="0.2">
      <c r="A228" s="43"/>
      <c r="B228" s="93"/>
      <c r="C228" s="54"/>
      <c r="D228" s="55"/>
      <c r="E228" s="93"/>
      <c r="F228" s="54"/>
      <c r="G228" s="55"/>
      <c r="H228" s="183"/>
      <c r="I228" s="59"/>
      <c r="J228" s="60"/>
      <c r="K228" s="60"/>
      <c r="L228" s="60"/>
      <c r="M228" s="61"/>
      <c r="N228" s="62"/>
      <c r="O228" s="62"/>
      <c r="P228" s="62"/>
    </row>
    <row r="229" spans="1:16" ht="15" customHeight="1" x14ac:dyDescent="0.2">
      <c r="A229" s="43"/>
      <c r="B229" s="93"/>
      <c r="C229" s="54"/>
      <c r="D229" s="55"/>
      <c r="E229" s="93"/>
      <c r="F229" s="54"/>
      <c r="G229" s="55"/>
      <c r="H229" s="183"/>
      <c r="I229" s="59"/>
      <c r="J229" s="60"/>
      <c r="K229" s="60"/>
      <c r="L229" s="60"/>
      <c r="M229" s="61"/>
      <c r="N229" s="62"/>
      <c r="O229" s="62"/>
      <c r="P229" s="62"/>
    </row>
    <row r="230" spans="1:16" ht="15" customHeight="1" x14ac:dyDescent="0.2">
      <c r="A230" s="43"/>
      <c r="B230" s="93"/>
      <c r="C230" s="54"/>
      <c r="D230" s="55"/>
      <c r="E230" s="93"/>
      <c r="F230" s="54"/>
      <c r="G230" s="55"/>
      <c r="H230" s="183"/>
      <c r="I230" s="59"/>
      <c r="J230" s="60"/>
      <c r="K230" s="60"/>
      <c r="L230" s="60"/>
      <c r="M230" s="61"/>
      <c r="N230" s="62"/>
      <c r="O230" s="62"/>
      <c r="P230" s="62"/>
    </row>
    <row r="231" spans="1:16" ht="15" customHeight="1" x14ac:dyDescent="0.2">
      <c r="A231" s="43"/>
      <c r="B231" s="93"/>
      <c r="C231" s="54"/>
      <c r="D231" s="55"/>
      <c r="E231" s="93"/>
      <c r="F231" s="54"/>
      <c r="G231" s="55"/>
      <c r="H231" s="183"/>
      <c r="I231" s="59"/>
      <c r="J231" s="60"/>
      <c r="K231" s="60"/>
      <c r="L231" s="60"/>
      <c r="M231" s="61"/>
      <c r="N231" s="62"/>
      <c r="O231" s="62"/>
      <c r="P231" s="62"/>
    </row>
    <row r="232" spans="1:16" ht="15" customHeight="1" x14ac:dyDescent="0.2">
      <c r="A232" s="43"/>
      <c r="B232" s="93"/>
      <c r="C232" s="54"/>
      <c r="D232" s="55"/>
      <c r="E232" s="93"/>
      <c r="F232" s="54"/>
      <c r="G232" s="55"/>
      <c r="H232" s="183"/>
      <c r="I232" s="59"/>
      <c r="J232" s="60"/>
      <c r="K232" s="60"/>
      <c r="L232" s="60"/>
      <c r="M232" s="61"/>
      <c r="N232" s="62"/>
      <c r="O232" s="62"/>
      <c r="P232" s="62"/>
    </row>
    <row r="233" spans="1:16" ht="15" customHeight="1" x14ac:dyDescent="0.2">
      <c r="A233" s="43"/>
      <c r="B233" s="93"/>
      <c r="C233" s="54"/>
      <c r="D233" s="55"/>
      <c r="E233" s="93"/>
      <c r="F233" s="54"/>
      <c r="G233" s="55"/>
      <c r="H233" s="183"/>
      <c r="I233" s="59"/>
      <c r="J233" s="60"/>
      <c r="K233" s="60"/>
      <c r="L233" s="60"/>
      <c r="M233" s="61"/>
      <c r="N233" s="62"/>
      <c r="O233" s="62"/>
      <c r="P233" s="62"/>
    </row>
    <row r="234" spans="1:16" ht="15" customHeight="1" x14ac:dyDescent="0.2">
      <c r="A234" s="43"/>
      <c r="B234" s="93"/>
      <c r="C234" s="54"/>
      <c r="D234" s="55"/>
      <c r="E234" s="93"/>
      <c r="F234" s="54"/>
      <c r="G234" s="55"/>
      <c r="H234" s="183"/>
      <c r="I234" s="59"/>
      <c r="J234" s="60"/>
      <c r="K234" s="60"/>
      <c r="L234" s="60"/>
      <c r="M234" s="61"/>
      <c r="N234" s="62"/>
      <c r="O234" s="62"/>
      <c r="P234" s="62"/>
    </row>
    <row r="235" spans="1:16" ht="15" customHeight="1" x14ac:dyDescent="0.2">
      <c r="A235" s="43"/>
      <c r="B235" s="93"/>
      <c r="C235" s="54"/>
      <c r="D235" s="55"/>
      <c r="E235" s="93"/>
      <c r="F235" s="54"/>
      <c r="G235" s="55"/>
      <c r="H235" s="183"/>
      <c r="I235" s="59"/>
      <c r="J235" s="60"/>
      <c r="K235" s="60"/>
      <c r="L235" s="60"/>
      <c r="M235" s="61"/>
      <c r="N235" s="62"/>
      <c r="O235" s="62"/>
      <c r="P235" s="62"/>
    </row>
    <row r="236" spans="1:16" ht="15" customHeight="1" x14ac:dyDescent="0.2">
      <c r="A236" s="43"/>
      <c r="B236" s="93"/>
      <c r="C236" s="54"/>
      <c r="D236" s="55"/>
      <c r="E236" s="93"/>
      <c r="F236" s="54"/>
      <c r="G236" s="55"/>
      <c r="H236" s="183"/>
      <c r="I236" s="59"/>
      <c r="J236" s="60"/>
      <c r="K236" s="60"/>
      <c r="L236" s="60"/>
      <c r="M236" s="61"/>
      <c r="N236" s="62"/>
      <c r="O236" s="62"/>
      <c r="P236" s="62"/>
    </row>
    <row r="237" spans="1:16" ht="15" customHeight="1" x14ac:dyDescent="0.2">
      <c r="A237" s="43"/>
      <c r="B237" s="93"/>
      <c r="C237" s="54"/>
      <c r="D237" s="55"/>
      <c r="E237" s="93"/>
      <c r="F237" s="54"/>
      <c r="G237" s="55"/>
      <c r="H237" s="183"/>
      <c r="I237" s="59"/>
      <c r="J237" s="60"/>
      <c r="K237" s="60"/>
      <c r="L237" s="60"/>
      <c r="M237" s="61"/>
      <c r="N237" s="62"/>
      <c r="O237" s="62"/>
      <c r="P237" s="62"/>
    </row>
    <row r="238" spans="1:16" ht="15" customHeight="1" x14ac:dyDescent="0.2">
      <c r="A238" s="43"/>
      <c r="B238" s="93"/>
      <c r="C238" s="54"/>
      <c r="D238" s="55"/>
      <c r="E238" s="93"/>
      <c r="F238" s="54"/>
      <c r="G238" s="55"/>
      <c r="H238" s="183"/>
      <c r="I238" s="59"/>
      <c r="J238" s="60"/>
      <c r="K238" s="60"/>
      <c r="L238" s="60"/>
      <c r="M238" s="61"/>
      <c r="N238" s="62"/>
      <c r="O238" s="62"/>
      <c r="P238" s="62"/>
    </row>
    <row r="239" spans="1:16" ht="15" customHeight="1" x14ac:dyDescent="0.2">
      <c r="A239" s="43"/>
      <c r="B239" s="93"/>
      <c r="C239" s="54"/>
      <c r="D239" s="55"/>
      <c r="E239" s="93"/>
      <c r="F239" s="54"/>
      <c r="G239" s="55"/>
      <c r="H239" s="183"/>
      <c r="I239" s="59"/>
      <c r="J239" s="60"/>
      <c r="K239" s="60"/>
      <c r="L239" s="60"/>
      <c r="M239" s="61"/>
      <c r="N239" s="62"/>
      <c r="O239" s="62"/>
      <c r="P239" s="62"/>
    </row>
    <row r="240" spans="1:16" ht="15" customHeight="1" x14ac:dyDescent="0.2">
      <c r="A240" s="43"/>
      <c r="B240" s="93"/>
      <c r="C240" s="54"/>
      <c r="D240" s="55"/>
      <c r="E240" s="93"/>
      <c r="F240" s="54"/>
      <c r="G240" s="55"/>
      <c r="H240" s="183"/>
      <c r="I240" s="59"/>
      <c r="J240" s="60"/>
      <c r="K240" s="60"/>
      <c r="L240" s="60"/>
      <c r="M240" s="61"/>
      <c r="N240" s="62"/>
      <c r="O240" s="62"/>
      <c r="P240" s="62"/>
    </row>
    <row r="241" spans="1:16" ht="15" customHeight="1" x14ac:dyDescent="0.2">
      <c r="A241" s="43"/>
      <c r="B241" s="93"/>
      <c r="C241" s="54"/>
      <c r="D241" s="55"/>
      <c r="E241" s="93"/>
      <c r="F241" s="54"/>
      <c r="G241" s="55"/>
      <c r="H241" s="183"/>
      <c r="I241" s="59"/>
      <c r="J241" s="60"/>
      <c r="K241" s="60"/>
      <c r="L241" s="60"/>
      <c r="M241" s="61"/>
      <c r="N241" s="62"/>
      <c r="O241" s="62"/>
      <c r="P241" s="62"/>
    </row>
    <row r="242" spans="1:16" ht="15" customHeight="1" x14ac:dyDescent="0.2">
      <c r="A242" s="43"/>
      <c r="B242" s="93"/>
      <c r="C242" s="54"/>
      <c r="D242" s="55"/>
      <c r="E242" s="93"/>
      <c r="F242" s="54"/>
      <c r="G242" s="55"/>
      <c r="H242" s="183"/>
      <c r="I242" s="59"/>
      <c r="J242" s="60"/>
      <c r="K242" s="60"/>
      <c r="L242" s="60"/>
      <c r="M242" s="61"/>
      <c r="N242" s="62"/>
      <c r="O242" s="62"/>
      <c r="P242" s="62"/>
    </row>
    <row r="243" spans="1:16" ht="15" customHeight="1" x14ac:dyDescent="0.2">
      <c r="A243" s="43"/>
      <c r="B243" s="93"/>
      <c r="C243" s="54"/>
      <c r="D243" s="55"/>
      <c r="E243" s="93"/>
      <c r="F243" s="54"/>
      <c r="G243" s="55"/>
      <c r="H243" s="183"/>
      <c r="I243" s="59"/>
      <c r="J243" s="60"/>
      <c r="K243" s="60"/>
      <c r="L243" s="60"/>
      <c r="M243" s="61"/>
      <c r="N243" s="62"/>
      <c r="O243" s="62"/>
      <c r="P243" s="62"/>
    </row>
    <row r="244" spans="1:16" ht="15" customHeight="1" x14ac:dyDescent="0.2">
      <c r="A244" s="43"/>
      <c r="B244" s="93"/>
      <c r="C244" s="54"/>
      <c r="D244" s="55"/>
      <c r="E244" s="93"/>
      <c r="F244" s="54"/>
      <c r="G244" s="55"/>
      <c r="H244" s="183"/>
      <c r="I244" s="59"/>
      <c r="J244" s="60"/>
      <c r="K244" s="60"/>
      <c r="L244" s="60"/>
      <c r="M244" s="61"/>
      <c r="N244" s="62"/>
      <c r="O244" s="62"/>
      <c r="P244" s="62"/>
    </row>
    <row r="245" spans="1:16" ht="15" customHeight="1" x14ac:dyDescent="0.2">
      <c r="A245" s="43"/>
      <c r="B245" s="93"/>
      <c r="C245" s="54"/>
      <c r="D245" s="55"/>
      <c r="E245" s="93"/>
      <c r="F245" s="54"/>
      <c r="G245" s="55"/>
      <c r="H245" s="183"/>
      <c r="I245" s="59"/>
      <c r="J245" s="60"/>
      <c r="K245" s="60"/>
      <c r="L245" s="60"/>
      <c r="M245" s="61"/>
      <c r="N245" s="62"/>
      <c r="O245" s="62"/>
      <c r="P245" s="62"/>
    </row>
    <row r="246" spans="1:16" ht="15" customHeight="1" x14ac:dyDescent="0.2">
      <c r="A246" s="43"/>
      <c r="B246" s="93"/>
      <c r="C246" s="54"/>
      <c r="D246" s="55"/>
      <c r="E246" s="93"/>
      <c r="F246" s="54"/>
      <c r="G246" s="55"/>
      <c r="H246" s="183"/>
      <c r="I246" s="59"/>
      <c r="J246" s="60"/>
      <c r="K246" s="60"/>
      <c r="L246" s="60"/>
      <c r="M246" s="61"/>
      <c r="N246" s="62"/>
      <c r="O246" s="62"/>
      <c r="P246" s="62"/>
    </row>
    <row r="247" spans="1:16" ht="15" customHeight="1" x14ac:dyDescent="0.2">
      <c r="A247" s="43"/>
      <c r="B247" s="93"/>
      <c r="C247" s="54"/>
      <c r="D247" s="55"/>
      <c r="E247" s="93"/>
      <c r="F247" s="54"/>
      <c r="G247" s="55"/>
      <c r="H247" s="183"/>
      <c r="I247" s="59"/>
      <c r="J247" s="60"/>
      <c r="K247" s="60"/>
      <c r="L247" s="60"/>
      <c r="M247" s="61"/>
      <c r="N247" s="62"/>
      <c r="O247" s="62"/>
      <c r="P247" s="62"/>
    </row>
    <row r="248" spans="1:16" ht="15" customHeight="1" x14ac:dyDescent="0.2">
      <c r="A248" s="43"/>
      <c r="B248" s="93"/>
      <c r="C248" s="54"/>
      <c r="D248" s="55"/>
      <c r="E248" s="93"/>
      <c r="F248" s="54"/>
      <c r="G248" s="55"/>
      <c r="H248" s="183"/>
      <c r="I248" s="59"/>
      <c r="J248" s="60"/>
      <c r="K248" s="60"/>
      <c r="L248" s="60"/>
      <c r="M248" s="61"/>
      <c r="N248" s="62"/>
      <c r="O248" s="62"/>
      <c r="P248" s="62"/>
    </row>
    <row r="249" spans="1:16" ht="15" customHeight="1" x14ac:dyDescent="0.2">
      <c r="A249" s="43"/>
      <c r="B249" s="93"/>
      <c r="C249" s="54"/>
      <c r="D249" s="55"/>
      <c r="E249" s="93"/>
      <c r="F249" s="54"/>
      <c r="G249" s="55"/>
      <c r="H249" s="183"/>
      <c r="I249" s="59"/>
      <c r="J249" s="60"/>
      <c r="K249" s="60"/>
      <c r="L249" s="60"/>
      <c r="M249" s="61"/>
      <c r="N249" s="62"/>
      <c r="O249" s="62"/>
      <c r="P249" s="62"/>
    </row>
    <row r="250" spans="1:16" ht="15" customHeight="1" x14ac:dyDescent="0.2">
      <c r="A250" s="43"/>
      <c r="B250" s="93"/>
      <c r="C250" s="54"/>
      <c r="D250" s="55"/>
      <c r="E250" s="93"/>
      <c r="F250" s="54"/>
      <c r="G250" s="55"/>
      <c r="H250" s="183"/>
      <c r="I250" s="59"/>
      <c r="J250" s="60"/>
      <c r="K250" s="60"/>
      <c r="L250" s="60"/>
      <c r="M250" s="61"/>
      <c r="N250" s="62"/>
      <c r="O250" s="62"/>
      <c r="P250" s="62"/>
    </row>
    <row r="251" spans="1:16" ht="30" customHeight="1" x14ac:dyDescent="0.2">
      <c r="A251" s="43"/>
      <c r="B251" s="93"/>
      <c r="C251" s="54"/>
      <c r="D251" s="55"/>
      <c r="E251" s="93"/>
      <c r="F251" s="54"/>
      <c r="G251" s="55"/>
      <c r="H251" s="183"/>
      <c r="I251" s="59"/>
      <c r="J251" s="60"/>
      <c r="K251" s="60"/>
      <c r="L251" s="60"/>
      <c r="M251" s="61"/>
      <c r="N251" s="62"/>
      <c r="O251" s="62"/>
      <c r="P251" s="62"/>
    </row>
    <row r="252" spans="1:16" ht="15" customHeight="1" x14ac:dyDescent="0.2">
      <c r="A252" s="43"/>
      <c r="B252" s="93"/>
      <c r="C252" s="54"/>
      <c r="D252" s="55"/>
      <c r="E252" s="93"/>
      <c r="F252" s="54"/>
      <c r="G252" s="55"/>
      <c r="H252" s="183"/>
      <c r="I252" s="59"/>
      <c r="J252" s="60"/>
      <c r="K252" s="60"/>
      <c r="L252" s="60"/>
      <c r="M252" s="61"/>
      <c r="N252" s="62"/>
      <c r="O252" s="62"/>
      <c r="P252" s="62"/>
    </row>
    <row r="253" spans="1:16" ht="15" customHeight="1" x14ac:dyDescent="0.2">
      <c r="A253" s="43"/>
      <c r="B253" s="93"/>
      <c r="C253" s="54"/>
      <c r="D253" s="55"/>
      <c r="E253" s="93"/>
      <c r="F253" s="54"/>
      <c r="G253" s="55"/>
      <c r="H253" s="183"/>
      <c r="I253" s="59"/>
      <c r="J253" s="60"/>
      <c r="K253" s="60"/>
      <c r="L253" s="60"/>
      <c r="M253" s="61"/>
      <c r="N253" s="62"/>
      <c r="O253" s="62"/>
      <c r="P253" s="62"/>
    </row>
    <row r="254" spans="1:16" ht="15" customHeight="1" x14ac:dyDescent="0.2">
      <c r="A254" s="43"/>
      <c r="B254" s="93"/>
      <c r="C254" s="54"/>
      <c r="D254" s="55"/>
      <c r="E254" s="93"/>
      <c r="F254" s="54"/>
      <c r="G254" s="55"/>
      <c r="H254" s="183"/>
      <c r="I254" s="59"/>
      <c r="J254" s="60"/>
      <c r="K254" s="60"/>
      <c r="L254" s="60"/>
      <c r="M254" s="61"/>
      <c r="N254" s="62"/>
      <c r="O254" s="62"/>
      <c r="P254" s="62"/>
    </row>
    <row r="255" spans="1:16" ht="15" customHeight="1" x14ac:dyDescent="0.2">
      <c r="A255" s="43"/>
      <c r="B255" s="93"/>
      <c r="C255" s="54"/>
      <c r="D255" s="55"/>
      <c r="E255" s="93"/>
      <c r="F255" s="54"/>
      <c r="G255" s="55"/>
      <c r="H255" s="183"/>
      <c r="I255" s="59"/>
      <c r="J255" s="60"/>
      <c r="K255" s="60"/>
      <c r="L255" s="60"/>
      <c r="M255" s="61"/>
      <c r="N255" s="62"/>
      <c r="O255" s="62"/>
      <c r="P255" s="62"/>
    </row>
    <row r="256" spans="1:16" ht="15" customHeight="1" x14ac:dyDescent="0.2">
      <c r="A256" s="43"/>
      <c r="B256" s="93"/>
      <c r="C256" s="54"/>
      <c r="D256" s="211"/>
      <c r="E256" s="93"/>
      <c r="F256" s="54"/>
      <c r="G256" s="55"/>
      <c r="H256" s="183"/>
      <c r="I256" s="59"/>
      <c r="J256" s="60"/>
      <c r="K256" s="60"/>
      <c r="L256" s="60"/>
      <c r="M256" s="61"/>
      <c r="N256" s="62"/>
      <c r="O256" s="62"/>
      <c r="P256" s="62"/>
    </row>
    <row r="257" spans="1:16" ht="15" customHeight="1" x14ac:dyDescent="0.2">
      <c r="A257" s="43"/>
      <c r="B257" s="93"/>
      <c r="C257" s="54"/>
      <c r="D257" s="55"/>
      <c r="E257" s="93"/>
      <c r="F257" s="54"/>
      <c r="G257" s="55"/>
      <c r="H257" s="183"/>
      <c r="I257" s="59"/>
      <c r="J257" s="60"/>
      <c r="K257" s="60"/>
      <c r="L257" s="60"/>
      <c r="M257" s="61"/>
      <c r="N257" s="62"/>
      <c r="O257" s="62"/>
      <c r="P257" s="62"/>
    </row>
    <row r="258" spans="1:16" ht="15" customHeight="1" x14ac:dyDescent="0.2">
      <c r="A258" s="43"/>
      <c r="B258" s="93"/>
      <c r="C258" s="54"/>
      <c r="D258" s="55"/>
      <c r="E258" s="93"/>
      <c r="F258" s="54"/>
      <c r="G258" s="55"/>
      <c r="H258" s="183"/>
      <c r="I258" s="59"/>
      <c r="J258" s="60"/>
      <c r="K258" s="60"/>
      <c r="L258" s="60"/>
      <c r="M258" s="61"/>
      <c r="N258" s="62"/>
      <c r="O258" s="62"/>
      <c r="P258" s="62"/>
    </row>
    <row r="259" spans="1:16" ht="15" customHeight="1" x14ac:dyDescent="0.2">
      <c r="A259" s="43"/>
      <c r="B259" s="93"/>
      <c r="C259" s="54"/>
      <c r="D259" s="55"/>
      <c r="E259" s="93"/>
      <c r="F259" s="54"/>
      <c r="G259" s="55"/>
      <c r="H259" s="183"/>
      <c r="I259" s="59"/>
      <c r="J259" s="60"/>
      <c r="K259" s="60"/>
      <c r="L259" s="60"/>
      <c r="M259" s="61"/>
      <c r="N259" s="62"/>
      <c r="O259" s="62"/>
      <c r="P259" s="62"/>
    </row>
    <row r="260" spans="1:16" ht="15" customHeight="1" x14ac:dyDescent="0.2">
      <c r="A260" s="43"/>
      <c r="B260" s="93"/>
      <c r="C260" s="54"/>
      <c r="D260" s="55"/>
      <c r="E260" s="93"/>
      <c r="F260" s="54"/>
      <c r="G260" s="55"/>
      <c r="H260" s="183"/>
      <c r="I260" s="59"/>
      <c r="J260" s="60"/>
      <c r="K260" s="60"/>
      <c r="L260" s="60"/>
      <c r="M260" s="61"/>
      <c r="N260" s="62"/>
      <c r="O260" s="62"/>
      <c r="P260" s="62"/>
    </row>
    <row r="261" spans="1:16" ht="15" customHeight="1" x14ac:dyDescent="0.2">
      <c r="A261" s="43"/>
      <c r="B261" s="93"/>
      <c r="C261" s="54"/>
      <c r="D261" s="55"/>
      <c r="E261" s="93"/>
      <c r="F261" s="54"/>
      <c r="G261" s="55"/>
      <c r="H261" s="183"/>
      <c r="I261" s="59"/>
      <c r="J261" s="60"/>
      <c r="K261" s="60"/>
      <c r="L261" s="60"/>
      <c r="M261" s="61"/>
      <c r="N261" s="62"/>
      <c r="O261" s="62"/>
      <c r="P261" s="62"/>
    </row>
    <row r="262" spans="1:16" ht="15" customHeight="1" x14ac:dyDescent="0.2">
      <c r="A262" s="43"/>
      <c r="B262" s="93"/>
      <c r="C262" s="54"/>
      <c r="D262" s="55"/>
      <c r="E262" s="93"/>
      <c r="F262" s="54"/>
      <c r="G262" s="55"/>
      <c r="H262" s="183"/>
      <c r="I262" s="59"/>
      <c r="J262" s="60"/>
      <c r="K262" s="60"/>
      <c r="L262" s="60"/>
      <c r="M262" s="61"/>
      <c r="N262" s="62"/>
      <c r="O262" s="62"/>
      <c r="P262" s="62"/>
    </row>
    <row r="263" spans="1:16" ht="15" customHeight="1" x14ac:dyDescent="0.2">
      <c r="A263" s="43"/>
      <c r="B263" s="93"/>
      <c r="C263" s="54"/>
      <c r="D263" s="211"/>
      <c r="E263" s="93"/>
      <c r="F263" s="54"/>
      <c r="G263" s="55"/>
      <c r="H263" s="183"/>
      <c r="I263" s="59"/>
      <c r="J263" s="60"/>
      <c r="K263" s="60"/>
      <c r="L263" s="60"/>
      <c r="M263" s="61"/>
      <c r="N263" s="62"/>
      <c r="O263" s="62"/>
      <c r="P263" s="62"/>
    </row>
    <row r="264" spans="1:16" ht="15" customHeight="1" x14ac:dyDescent="0.2">
      <c r="A264" s="43"/>
      <c r="B264" s="93"/>
      <c r="C264" s="54"/>
      <c r="D264" s="55"/>
      <c r="E264" s="93"/>
      <c r="F264" s="54"/>
      <c r="G264" s="55"/>
      <c r="H264" s="183"/>
      <c r="I264" s="59"/>
      <c r="J264" s="60"/>
      <c r="K264" s="60"/>
      <c r="L264" s="60"/>
      <c r="M264" s="61"/>
      <c r="N264" s="62"/>
      <c r="O264" s="62"/>
      <c r="P264" s="62"/>
    </row>
    <row r="265" spans="1:16" ht="30" customHeight="1" x14ac:dyDescent="0.2">
      <c r="A265" s="43"/>
      <c r="B265" s="93"/>
      <c r="C265" s="54"/>
      <c r="D265" s="55"/>
      <c r="E265" s="93"/>
      <c r="F265" s="54"/>
      <c r="G265" s="55"/>
      <c r="H265" s="183"/>
      <c r="I265" s="59"/>
      <c r="J265" s="60"/>
      <c r="K265" s="60"/>
      <c r="L265" s="60"/>
      <c r="M265" s="61"/>
      <c r="N265" s="62"/>
      <c r="O265" s="62"/>
      <c r="P265" s="62"/>
    </row>
    <row r="266" spans="1:16" ht="15" customHeight="1" x14ac:dyDescent="0.2">
      <c r="A266" s="43"/>
      <c r="B266" s="93"/>
      <c r="C266" s="54"/>
      <c r="D266" s="55"/>
      <c r="E266" s="93"/>
      <c r="F266" s="54"/>
      <c r="G266" s="55"/>
      <c r="H266" s="183"/>
      <c r="I266" s="59"/>
      <c r="J266" s="60"/>
      <c r="K266" s="60"/>
      <c r="L266" s="60"/>
      <c r="M266" s="61"/>
      <c r="N266" s="62"/>
      <c r="O266" s="62"/>
      <c r="P266" s="62"/>
    </row>
    <row r="267" spans="1:16" ht="15" customHeight="1" x14ac:dyDescent="0.2">
      <c r="A267" s="43"/>
      <c r="B267" s="93"/>
      <c r="C267" s="54"/>
      <c r="D267" s="55"/>
      <c r="E267" s="93"/>
      <c r="F267" s="54"/>
      <c r="G267" s="55"/>
      <c r="H267" s="183"/>
      <c r="I267" s="59"/>
      <c r="J267" s="60"/>
      <c r="K267" s="60"/>
      <c r="L267" s="60"/>
      <c r="M267" s="61"/>
      <c r="N267" s="62"/>
      <c r="O267" s="62"/>
      <c r="P267" s="62"/>
    </row>
    <row r="268" spans="1:16" ht="30" customHeight="1" x14ac:dyDescent="0.2">
      <c r="A268" s="43"/>
      <c r="B268" s="93"/>
      <c r="C268" s="54"/>
      <c r="D268" s="55"/>
      <c r="E268" s="93"/>
      <c r="F268" s="54"/>
      <c r="G268" s="55"/>
      <c r="H268" s="183"/>
      <c r="I268" s="59"/>
      <c r="J268" s="60"/>
      <c r="K268" s="60"/>
      <c r="L268" s="60"/>
      <c r="M268" s="61"/>
      <c r="N268" s="62"/>
      <c r="O268" s="62"/>
      <c r="P268" s="62"/>
    </row>
    <row r="269" spans="1:16" ht="15" customHeight="1" x14ac:dyDescent="0.2">
      <c r="A269" s="43"/>
      <c r="B269" s="93"/>
      <c r="C269" s="54"/>
      <c r="D269" s="55"/>
      <c r="E269" s="93"/>
      <c r="F269" s="54"/>
      <c r="G269" s="55"/>
      <c r="H269" s="183"/>
      <c r="I269" s="59"/>
      <c r="J269" s="60"/>
      <c r="K269" s="60"/>
      <c r="L269" s="60"/>
      <c r="M269" s="61"/>
      <c r="N269" s="62"/>
      <c r="O269" s="62"/>
      <c r="P269" s="62"/>
    </row>
    <row r="270" spans="1:16" ht="15" customHeight="1" x14ac:dyDescent="0.2">
      <c r="A270" s="43"/>
      <c r="B270" s="93"/>
      <c r="C270" s="54"/>
      <c r="D270" s="55"/>
      <c r="E270" s="93"/>
      <c r="F270" s="54"/>
      <c r="G270" s="55"/>
      <c r="H270" s="183"/>
      <c r="I270" s="59"/>
      <c r="J270" s="60"/>
      <c r="K270" s="60"/>
      <c r="L270" s="60"/>
      <c r="M270" s="61"/>
      <c r="N270" s="62"/>
      <c r="O270" s="62"/>
      <c r="P270" s="62"/>
    </row>
    <row r="271" spans="1:16" ht="15" customHeight="1" x14ac:dyDescent="0.2">
      <c r="A271" s="43"/>
      <c r="B271" s="93"/>
      <c r="C271" s="54"/>
      <c r="D271" s="55"/>
      <c r="E271" s="93"/>
      <c r="F271" s="54"/>
      <c r="G271" s="55"/>
      <c r="H271" s="183"/>
      <c r="I271" s="59"/>
      <c r="J271" s="60"/>
      <c r="K271" s="60"/>
      <c r="L271" s="60"/>
      <c r="M271" s="61"/>
      <c r="N271" s="62"/>
      <c r="O271" s="62"/>
      <c r="P271" s="62"/>
    </row>
    <row r="272" spans="1:16" ht="15" customHeight="1" x14ac:dyDescent="0.2">
      <c r="A272" s="43"/>
      <c r="B272" s="93"/>
      <c r="C272" s="54"/>
      <c r="D272" s="55"/>
      <c r="E272" s="93"/>
      <c r="F272" s="54"/>
      <c r="G272" s="55"/>
      <c r="H272" s="183"/>
      <c r="I272" s="59"/>
      <c r="J272" s="60"/>
      <c r="K272" s="60"/>
      <c r="L272" s="60"/>
      <c r="M272" s="61"/>
      <c r="N272" s="62"/>
      <c r="O272" s="62"/>
      <c r="P272" s="62"/>
    </row>
    <row r="273" spans="1:16" ht="15" customHeight="1" x14ac:dyDescent="0.2">
      <c r="A273" s="43"/>
      <c r="B273" s="93"/>
      <c r="C273" s="54"/>
      <c r="D273" s="55"/>
      <c r="E273" s="93"/>
      <c r="F273" s="54"/>
      <c r="G273" s="55"/>
      <c r="H273" s="183"/>
      <c r="I273" s="59"/>
      <c r="J273" s="60"/>
      <c r="K273" s="60"/>
      <c r="L273" s="60"/>
      <c r="M273" s="61"/>
      <c r="N273" s="62"/>
      <c r="O273" s="62"/>
      <c r="P273" s="62"/>
    </row>
    <row r="274" spans="1:16" ht="15" customHeight="1" x14ac:dyDescent="0.2">
      <c r="A274" s="43"/>
      <c r="B274" s="93"/>
      <c r="C274" s="54"/>
      <c r="D274" s="55"/>
      <c r="E274" s="93"/>
      <c r="F274" s="54"/>
      <c r="G274" s="55"/>
      <c r="H274" s="183"/>
      <c r="I274" s="59"/>
      <c r="J274" s="60"/>
      <c r="K274" s="60"/>
      <c r="L274" s="60"/>
      <c r="M274" s="61"/>
      <c r="N274" s="62"/>
      <c r="O274" s="62"/>
      <c r="P274" s="62"/>
    </row>
    <row r="275" spans="1:16" ht="15" customHeight="1" x14ac:dyDescent="0.2">
      <c r="A275" s="43"/>
      <c r="B275" s="93"/>
      <c r="C275" s="54"/>
      <c r="D275" s="55"/>
      <c r="E275" s="93"/>
      <c r="F275" s="54"/>
      <c r="G275" s="55"/>
      <c r="H275" s="183"/>
      <c r="I275" s="59"/>
      <c r="J275" s="60"/>
      <c r="K275" s="60"/>
      <c r="L275" s="60"/>
      <c r="M275" s="61"/>
      <c r="N275" s="62"/>
      <c r="O275" s="62"/>
      <c r="P275" s="62"/>
    </row>
    <row r="276" spans="1:16" ht="66" customHeight="1" x14ac:dyDescent="0.2">
      <c r="A276" s="43"/>
      <c r="B276" s="93"/>
      <c r="C276" s="54"/>
      <c r="D276" s="55"/>
      <c r="E276" s="93"/>
      <c r="F276" s="54"/>
      <c r="G276" s="55"/>
      <c r="H276" s="183"/>
      <c r="I276" s="59"/>
      <c r="J276" s="60"/>
      <c r="K276" s="60"/>
      <c r="L276" s="60"/>
      <c r="M276" s="61"/>
      <c r="N276" s="62"/>
      <c r="O276" s="62"/>
      <c r="P276" s="62"/>
    </row>
    <row r="277" spans="1:16" ht="15" customHeight="1" x14ac:dyDescent="0.2">
      <c r="A277" s="43"/>
      <c r="B277" s="93"/>
      <c r="C277" s="54"/>
      <c r="D277" s="55"/>
      <c r="E277" s="93"/>
      <c r="F277" s="54"/>
      <c r="G277" s="55"/>
      <c r="H277" s="183"/>
      <c r="I277" s="59"/>
      <c r="J277" s="60"/>
      <c r="K277" s="60"/>
      <c r="L277" s="60"/>
      <c r="M277" s="61"/>
      <c r="N277" s="62"/>
      <c r="O277" s="62"/>
      <c r="P277" s="62"/>
    </row>
    <row r="278" spans="1:16" ht="15" customHeight="1" x14ac:dyDescent="0.2">
      <c r="A278" s="43"/>
      <c r="B278" s="93"/>
      <c r="C278" s="54"/>
      <c r="D278" s="55"/>
      <c r="E278" s="93"/>
      <c r="F278" s="54"/>
      <c r="G278" s="55"/>
      <c r="H278" s="183"/>
      <c r="I278" s="59"/>
      <c r="J278" s="60"/>
      <c r="K278" s="60"/>
      <c r="L278" s="60"/>
      <c r="M278" s="61"/>
      <c r="N278" s="62"/>
      <c r="O278" s="62"/>
      <c r="P278" s="62"/>
    </row>
    <row r="279" spans="1:16" ht="15" customHeight="1" x14ac:dyDescent="0.2">
      <c r="A279" s="43"/>
      <c r="B279" s="93"/>
      <c r="C279" s="54"/>
      <c r="D279" s="55"/>
      <c r="E279" s="93"/>
      <c r="F279" s="54"/>
      <c r="G279" s="55"/>
      <c r="H279" s="183"/>
      <c r="I279" s="59"/>
      <c r="J279" s="60"/>
      <c r="K279" s="60"/>
      <c r="L279" s="60"/>
      <c r="M279" s="61"/>
      <c r="N279" s="62"/>
      <c r="O279" s="62"/>
      <c r="P279" s="62"/>
    </row>
    <row r="280" spans="1:16" ht="15" customHeight="1" x14ac:dyDescent="0.2">
      <c r="A280" s="43"/>
      <c r="B280" s="93"/>
      <c r="C280" s="54"/>
      <c r="D280" s="211"/>
      <c r="E280" s="93"/>
      <c r="F280" s="54"/>
      <c r="G280" s="55"/>
      <c r="H280" s="183"/>
      <c r="I280" s="59"/>
      <c r="J280" s="60"/>
      <c r="K280" s="60"/>
      <c r="L280" s="60"/>
      <c r="M280" s="61"/>
      <c r="N280" s="62"/>
      <c r="O280" s="62"/>
      <c r="P280" s="62"/>
    </row>
    <row r="281" spans="1:16" ht="15" customHeight="1" x14ac:dyDescent="0.2">
      <c r="A281" s="43"/>
      <c r="B281" s="93"/>
      <c r="C281" s="54"/>
      <c r="D281" s="55"/>
      <c r="E281" s="93"/>
      <c r="F281" s="54"/>
      <c r="G281" s="55"/>
      <c r="H281" s="183"/>
      <c r="I281" s="59"/>
      <c r="J281" s="60"/>
      <c r="K281" s="60"/>
      <c r="L281" s="60"/>
      <c r="M281" s="61"/>
      <c r="N281" s="62"/>
      <c r="O281" s="62"/>
      <c r="P281" s="62"/>
    </row>
    <row r="282" spans="1:16" ht="15" customHeight="1" x14ac:dyDescent="0.2">
      <c r="A282" s="43"/>
      <c r="B282" s="93"/>
      <c r="C282" s="54"/>
      <c r="D282" s="55"/>
      <c r="E282" s="93"/>
      <c r="F282" s="54"/>
      <c r="G282" s="55"/>
      <c r="H282" s="183"/>
      <c r="I282" s="59"/>
      <c r="J282" s="60"/>
      <c r="K282" s="60"/>
      <c r="L282" s="60"/>
      <c r="M282" s="61"/>
      <c r="N282" s="62"/>
      <c r="O282" s="62"/>
      <c r="P282" s="62"/>
    </row>
    <row r="283" spans="1:16" ht="15" customHeight="1" x14ac:dyDescent="0.2">
      <c r="A283" s="43"/>
      <c r="B283" s="93"/>
      <c r="C283" s="54"/>
      <c r="D283" s="55"/>
      <c r="E283" s="93"/>
      <c r="F283" s="54"/>
      <c r="G283" s="55"/>
      <c r="H283" s="183"/>
      <c r="I283" s="59"/>
      <c r="J283" s="60"/>
      <c r="K283" s="60"/>
      <c r="L283" s="60"/>
      <c r="M283" s="61"/>
      <c r="N283" s="62"/>
      <c r="O283" s="62"/>
      <c r="P283" s="62"/>
    </row>
    <row r="284" spans="1:16" ht="15" customHeight="1" x14ac:dyDescent="0.2">
      <c r="A284" s="43"/>
      <c r="B284" s="93"/>
      <c r="C284" s="54"/>
      <c r="D284" s="55"/>
      <c r="E284" s="93"/>
      <c r="F284" s="54"/>
      <c r="G284" s="55"/>
      <c r="H284" s="183"/>
      <c r="I284" s="59"/>
      <c r="J284" s="60"/>
      <c r="K284" s="60"/>
      <c r="L284" s="60"/>
      <c r="M284" s="61"/>
      <c r="N284" s="62"/>
      <c r="O284" s="62"/>
      <c r="P284" s="62"/>
    </row>
    <row r="285" spans="1:16" ht="15" customHeight="1" x14ac:dyDescent="0.2">
      <c r="A285" s="43"/>
      <c r="B285" s="93"/>
      <c r="C285" s="54"/>
      <c r="D285" s="55"/>
      <c r="E285" s="93"/>
      <c r="F285" s="54"/>
      <c r="G285" s="55"/>
      <c r="H285" s="183"/>
      <c r="I285" s="59"/>
      <c r="J285" s="60"/>
      <c r="K285" s="60"/>
      <c r="L285" s="60"/>
      <c r="M285" s="61"/>
      <c r="N285" s="62"/>
      <c r="O285" s="62"/>
      <c r="P285" s="62"/>
    </row>
    <row r="286" spans="1:16" ht="15" customHeight="1" x14ac:dyDescent="0.2">
      <c r="A286" s="43"/>
      <c r="B286" s="93"/>
      <c r="C286" s="54"/>
      <c r="D286" s="55"/>
      <c r="E286" s="93"/>
      <c r="F286" s="54"/>
      <c r="G286" s="55"/>
      <c r="H286" s="183"/>
      <c r="I286" s="59"/>
      <c r="J286" s="60"/>
      <c r="K286" s="60"/>
      <c r="L286" s="60"/>
      <c r="M286" s="61"/>
      <c r="N286" s="62"/>
      <c r="O286" s="62"/>
      <c r="P286" s="62"/>
    </row>
    <row r="287" spans="1:16" ht="15" customHeight="1" x14ac:dyDescent="0.2">
      <c r="A287" s="43"/>
      <c r="B287" s="93"/>
      <c r="C287" s="54"/>
      <c r="D287" s="55"/>
      <c r="E287" s="93"/>
      <c r="F287" s="54"/>
      <c r="G287" s="55"/>
      <c r="H287" s="183"/>
      <c r="I287" s="59"/>
      <c r="J287" s="60"/>
      <c r="K287" s="60"/>
      <c r="L287" s="60"/>
      <c r="M287" s="61"/>
      <c r="N287" s="62"/>
      <c r="O287" s="62"/>
      <c r="P287" s="62"/>
    </row>
    <row r="288" spans="1:16" ht="15" customHeight="1" x14ac:dyDescent="0.2">
      <c r="A288" s="43"/>
      <c r="B288" s="93"/>
      <c r="C288" s="54"/>
      <c r="D288" s="55"/>
      <c r="E288" s="93"/>
      <c r="F288" s="54"/>
      <c r="G288" s="55"/>
      <c r="H288" s="183"/>
      <c r="I288" s="59"/>
      <c r="J288" s="60"/>
      <c r="K288" s="60"/>
      <c r="L288" s="60"/>
      <c r="M288" s="61"/>
      <c r="N288" s="62"/>
      <c r="O288" s="62"/>
      <c r="P288" s="62"/>
    </row>
    <row r="289" spans="1:22" ht="15" customHeight="1" x14ac:dyDescent="0.2">
      <c r="A289" s="43"/>
      <c r="B289" s="93"/>
      <c r="C289" s="54"/>
      <c r="D289" s="55"/>
      <c r="E289" s="93"/>
      <c r="F289" s="54"/>
      <c r="G289" s="55"/>
      <c r="H289" s="183"/>
      <c r="I289" s="59"/>
      <c r="J289" s="60"/>
      <c r="K289" s="60"/>
      <c r="L289" s="60"/>
      <c r="M289" s="61"/>
      <c r="N289" s="62"/>
      <c r="O289" s="62"/>
      <c r="P289" s="62"/>
    </row>
    <row r="290" spans="1:22" s="200" customFormat="1" ht="15" customHeight="1" x14ac:dyDescent="0.2">
      <c r="A290" s="43"/>
      <c r="B290" s="93"/>
      <c r="C290" s="54"/>
      <c r="D290" s="55"/>
      <c r="E290" s="93"/>
      <c r="F290" s="54"/>
      <c r="G290" s="55"/>
      <c r="H290" s="183"/>
      <c r="I290" s="59"/>
      <c r="J290" s="60"/>
      <c r="K290" s="60"/>
      <c r="L290" s="60"/>
      <c r="M290" s="61"/>
      <c r="N290" s="62"/>
      <c r="O290" s="62"/>
      <c r="P290" s="62"/>
      <c r="V290" s="48"/>
    </row>
    <row r="291" spans="1:22" ht="15" customHeight="1" x14ac:dyDescent="0.2">
      <c r="A291" s="43"/>
      <c r="B291" s="93"/>
      <c r="C291" s="54"/>
      <c r="D291" s="211"/>
      <c r="E291" s="93"/>
      <c r="F291" s="54"/>
      <c r="G291" s="55"/>
      <c r="H291" s="183"/>
      <c r="I291" s="59"/>
      <c r="J291" s="60"/>
      <c r="K291" s="60"/>
      <c r="L291" s="60"/>
      <c r="M291" s="61"/>
      <c r="N291" s="62"/>
      <c r="O291" s="62"/>
      <c r="P291" s="62"/>
    </row>
    <row r="292" spans="1:22" ht="15" customHeight="1" x14ac:dyDescent="0.2">
      <c r="A292" s="43"/>
      <c r="B292" s="93"/>
      <c r="C292" s="54"/>
      <c r="D292" s="55"/>
      <c r="E292" s="93"/>
      <c r="F292" s="54"/>
      <c r="G292" s="55"/>
      <c r="H292" s="183"/>
      <c r="I292" s="59"/>
      <c r="J292" s="60"/>
      <c r="K292" s="60"/>
      <c r="L292" s="60"/>
      <c r="M292" s="61"/>
      <c r="N292" s="62"/>
      <c r="O292" s="62"/>
      <c r="P292" s="62"/>
    </row>
    <row r="293" spans="1:22" ht="15" customHeight="1" x14ac:dyDescent="0.2">
      <c r="A293" s="43"/>
      <c r="B293" s="93"/>
      <c r="C293" s="54"/>
      <c r="D293" s="55"/>
      <c r="E293" s="93"/>
      <c r="F293" s="54"/>
      <c r="G293" s="55"/>
      <c r="H293" s="183"/>
      <c r="I293" s="59"/>
      <c r="J293" s="60"/>
      <c r="K293" s="60"/>
      <c r="L293" s="60"/>
      <c r="M293" s="61"/>
      <c r="N293" s="62"/>
      <c r="O293" s="62"/>
      <c r="P293" s="62"/>
    </row>
    <row r="294" spans="1:22" s="200" customFormat="1" ht="15" customHeight="1" x14ac:dyDescent="0.2">
      <c r="A294" s="43"/>
      <c r="B294" s="93"/>
      <c r="C294" s="54"/>
      <c r="D294" s="211"/>
      <c r="E294" s="93"/>
      <c r="F294" s="54"/>
      <c r="G294" s="55"/>
      <c r="H294" s="183"/>
      <c r="I294" s="59"/>
      <c r="J294" s="60"/>
      <c r="K294" s="60"/>
      <c r="L294" s="60"/>
      <c r="M294" s="61"/>
      <c r="N294" s="62"/>
      <c r="O294" s="62"/>
      <c r="P294" s="62"/>
      <c r="V294" s="48"/>
    </row>
    <row r="295" spans="1:22" ht="15" customHeight="1" x14ac:dyDescent="0.2">
      <c r="A295" s="43"/>
      <c r="B295" s="93"/>
      <c r="C295" s="54"/>
      <c r="D295" s="55"/>
      <c r="E295" s="93"/>
      <c r="F295" s="54"/>
      <c r="G295" s="55"/>
      <c r="H295" s="183"/>
      <c r="I295" s="59"/>
      <c r="J295" s="60"/>
      <c r="K295" s="60"/>
      <c r="L295" s="60"/>
      <c r="M295" s="61"/>
      <c r="N295" s="62"/>
      <c r="O295" s="62"/>
      <c r="P295" s="62"/>
    </row>
    <row r="296" spans="1:22" ht="15" customHeight="1" x14ac:dyDescent="0.2">
      <c r="A296" s="43"/>
      <c r="B296" s="93"/>
      <c r="C296" s="54"/>
      <c r="D296" s="211"/>
      <c r="E296" s="93"/>
      <c r="F296" s="54"/>
      <c r="G296" s="55"/>
      <c r="H296" s="183"/>
      <c r="I296" s="59"/>
      <c r="J296" s="60"/>
      <c r="K296" s="60"/>
      <c r="L296" s="60"/>
      <c r="M296" s="61"/>
      <c r="N296" s="62"/>
      <c r="O296" s="62"/>
      <c r="P296" s="62"/>
    </row>
    <row r="297" spans="1:22" ht="15" customHeight="1" x14ac:dyDescent="0.2">
      <c r="A297" s="43"/>
      <c r="B297" s="93"/>
      <c r="C297" s="54"/>
      <c r="D297" s="55"/>
      <c r="E297" s="93"/>
      <c r="F297" s="54"/>
      <c r="G297" s="55"/>
      <c r="H297" s="183"/>
      <c r="I297" s="59"/>
      <c r="J297" s="60"/>
      <c r="K297" s="60"/>
      <c r="L297" s="60"/>
      <c r="M297" s="61"/>
      <c r="N297" s="62"/>
      <c r="O297" s="62"/>
      <c r="P297" s="62"/>
    </row>
    <row r="298" spans="1:22" ht="15" customHeight="1" x14ac:dyDescent="0.2">
      <c r="A298" s="43"/>
      <c r="B298" s="93"/>
      <c r="C298" s="54"/>
      <c r="D298" s="55"/>
      <c r="E298" s="93"/>
      <c r="F298" s="54"/>
      <c r="G298" s="55"/>
      <c r="H298" s="183"/>
      <c r="I298" s="59"/>
      <c r="J298" s="60"/>
      <c r="K298" s="60"/>
      <c r="L298" s="60"/>
      <c r="M298" s="61"/>
      <c r="N298" s="62"/>
      <c r="O298" s="62"/>
      <c r="P298" s="62"/>
    </row>
    <row r="299" spans="1:22" ht="30" customHeight="1" x14ac:dyDescent="0.2">
      <c r="A299" s="43"/>
      <c r="B299" s="93"/>
      <c r="C299" s="54"/>
      <c r="D299" s="55"/>
      <c r="E299" s="93"/>
      <c r="F299" s="54"/>
      <c r="G299" s="55"/>
      <c r="H299" s="183"/>
      <c r="I299" s="59"/>
      <c r="J299" s="60"/>
      <c r="K299" s="60"/>
      <c r="L299" s="60"/>
      <c r="M299" s="61"/>
      <c r="N299" s="62"/>
      <c r="O299" s="62"/>
      <c r="P299" s="62"/>
    </row>
    <row r="300" spans="1:22" ht="15" customHeight="1" x14ac:dyDescent="0.2">
      <c r="A300" s="43"/>
      <c r="B300" s="93"/>
      <c r="C300" s="54"/>
      <c r="D300" s="55"/>
      <c r="E300" s="93"/>
      <c r="F300" s="54"/>
      <c r="G300" s="55"/>
      <c r="H300" s="183"/>
      <c r="I300" s="59"/>
      <c r="J300" s="60"/>
      <c r="K300" s="60"/>
      <c r="L300" s="60"/>
      <c r="M300" s="61"/>
      <c r="N300" s="62"/>
      <c r="O300" s="62"/>
      <c r="P300" s="62"/>
    </row>
    <row r="301" spans="1:22" ht="15" customHeight="1" x14ac:dyDescent="0.2">
      <c r="A301" s="43"/>
      <c r="B301" s="93"/>
      <c r="C301" s="54"/>
      <c r="D301" s="55"/>
      <c r="E301" s="93"/>
      <c r="F301" s="54"/>
      <c r="G301" s="55"/>
      <c r="H301" s="183"/>
      <c r="I301" s="59"/>
      <c r="J301" s="60"/>
      <c r="K301" s="60"/>
      <c r="L301" s="60"/>
      <c r="M301" s="61"/>
      <c r="N301" s="62"/>
      <c r="O301" s="62"/>
      <c r="P301" s="62"/>
    </row>
    <row r="302" spans="1:22" ht="15" customHeight="1" x14ac:dyDescent="0.2">
      <c r="A302" s="43"/>
      <c r="B302" s="93"/>
      <c r="C302" s="54"/>
      <c r="D302" s="55"/>
      <c r="E302" s="93"/>
      <c r="F302" s="54"/>
      <c r="G302" s="55"/>
      <c r="H302" s="183"/>
      <c r="I302" s="59"/>
      <c r="J302" s="60"/>
      <c r="K302" s="60"/>
      <c r="L302" s="60"/>
      <c r="M302" s="61"/>
      <c r="N302" s="62"/>
      <c r="O302" s="62"/>
      <c r="P302" s="62"/>
    </row>
    <row r="303" spans="1:22" ht="15" customHeight="1" x14ac:dyDescent="0.2">
      <c r="A303" s="43"/>
      <c r="B303" s="93"/>
      <c r="C303" s="54"/>
      <c r="D303" s="55"/>
      <c r="E303" s="93"/>
      <c r="F303" s="54"/>
      <c r="G303" s="55"/>
      <c r="H303" s="183"/>
      <c r="I303" s="59"/>
      <c r="J303" s="60"/>
      <c r="K303" s="60"/>
      <c r="L303" s="60"/>
      <c r="M303" s="61"/>
      <c r="N303" s="62"/>
      <c r="O303" s="62"/>
      <c r="P303" s="62"/>
    </row>
    <row r="304" spans="1:22" ht="15" customHeight="1" x14ac:dyDescent="0.2">
      <c r="A304" s="43"/>
      <c r="B304" s="93"/>
      <c r="C304" s="54"/>
      <c r="D304" s="55"/>
      <c r="E304" s="93"/>
      <c r="F304" s="54"/>
      <c r="G304" s="55"/>
      <c r="H304" s="183"/>
      <c r="I304" s="59"/>
      <c r="J304" s="60"/>
      <c r="K304" s="60"/>
      <c r="L304" s="60"/>
      <c r="M304" s="61"/>
      <c r="N304" s="62"/>
      <c r="O304" s="62"/>
      <c r="P304" s="62"/>
    </row>
    <row r="305" spans="1:16" ht="15" customHeight="1" x14ac:dyDescent="0.2">
      <c r="A305" s="43"/>
      <c r="B305" s="93"/>
      <c r="C305" s="54"/>
      <c r="D305" s="55"/>
      <c r="E305" s="93"/>
      <c r="F305" s="54"/>
      <c r="G305" s="55"/>
      <c r="H305" s="183"/>
      <c r="I305" s="59"/>
      <c r="J305" s="60"/>
      <c r="K305" s="60"/>
      <c r="L305" s="60"/>
      <c r="M305" s="61"/>
      <c r="N305" s="62"/>
      <c r="O305" s="62"/>
      <c r="P305" s="62"/>
    </row>
    <row r="306" spans="1:16" ht="15" customHeight="1" x14ac:dyDescent="0.2">
      <c r="A306" s="43"/>
      <c r="B306" s="93"/>
      <c r="C306" s="54"/>
      <c r="D306" s="55"/>
      <c r="E306" s="93"/>
      <c r="F306" s="54"/>
      <c r="G306" s="55"/>
      <c r="H306" s="183"/>
      <c r="I306" s="59"/>
      <c r="J306" s="60"/>
      <c r="K306" s="60"/>
      <c r="L306" s="60"/>
      <c r="M306" s="61"/>
      <c r="N306" s="62"/>
      <c r="O306" s="62"/>
      <c r="P306" s="62"/>
    </row>
    <row r="307" spans="1:16" ht="15" customHeight="1" x14ac:dyDescent="0.2">
      <c r="A307" s="43"/>
      <c r="B307" s="93"/>
      <c r="C307" s="54"/>
      <c r="D307" s="55"/>
      <c r="E307" s="93"/>
      <c r="F307" s="54"/>
      <c r="G307" s="55"/>
      <c r="H307" s="183"/>
      <c r="I307" s="59"/>
      <c r="J307" s="60"/>
      <c r="K307" s="60"/>
      <c r="L307" s="60"/>
      <c r="M307" s="61"/>
      <c r="N307" s="62"/>
      <c r="O307" s="62"/>
      <c r="P307" s="62"/>
    </row>
    <row r="308" spans="1:16" ht="15" customHeight="1" x14ac:dyDescent="0.2">
      <c r="A308" s="43"/>
      <c r="B308" s="93"/>
      <c r="C308" s="54"/>
      <c r="D308" s="55"/>
      <c r="E308" s="93"/>
      <c r="F308" s="54"/>
      <c r="G308" s="55"/>
      <c r="H308" s="183"/>
      <c r="I308" s="59"/>
      <c r="J308" s="60"/>
      <c r="K308" s="60"/>
      <c r="L308" s="60"/>
      <c r="M308" s="61"/>
      <c r="N308" s="62"/>
      <c r="O308" s="62"/>
      <c r="P308" s="62"/>
    </row>
    <row r="309" spans="1:16" ht="15" customHeight="1" x14ac:dyDescent="0.2">
      <c r="A309" s="43"/>
      <c r="B309" s="93"/>
      <c r="C309" s="54"/>
      <c r="D309" s="55"/>
      <c r="E309" s="93"/>
      <c r="F309" s="54"/>
      <c r="G309" s="55"/>
      <c r="H309" s="183"/>
      <c r="I309" s="59"/>
      <c r="J309" s="60"/>
      <c r="K309" s="60"/>
      <c r="L309" s="60"/>
      <c r="M309" s="61"/>
      <c r="N309" s="62"/>
      <c r="O309" s="62"/>
      <c r="P309" s="62"/>
    </row>
    <row r="310" spans="1:16" ht="15" customHeight="1" x14ac:dyDescent="0.2">
      <c r="A310" s="43"/>
      <c r="B310" s="93"/>
      <c r="C310" s="54"/>
      <c r="D310" s="55"/>
      <c r="E310" s="93"/>
      <c r="F310" s="54"/>
      <c r="G310" s="55"/>
      <c r="H310" s="183"/>
      <c r="I310" s="59"/>
      <c r="J310" s="60"/>
      <c r="K310" s="60"/>
      <c r="L310" s="60"/>
      <c r="M310" s="61"/>
      <c r="N310" s="62"/>
      <c r="O310" s="62"/>
      <c r="P310" s="62"/>
    </row>
    <row r="311" spans="1:16" ht="15" customHeight="1" x14ac:dyDescent="0.2">
      <c r="A311" s="43"/>
      <c r="B311" s="93"/>
      <c r="C311" s="54"/>
      <c r="D311" s="55"/>
      <c r="E311" s="93"/>
      <c r="F311" s="54"/>
      <c r="G311" s="55"/>
      <c r="H311" s="183"/>
      <c r="I311" s="59"/>
      <c r="J311" s="60"/>
      <c r="K311" s="60"/>
      <c r="L311" s="60"/>
      <c r="M311" s="61"/>
      <c r="N311" s="62"/>
      <c r="O311" s="62"/>
      <c r="P311" s="62"/>
    </row>
    <row r="312" spans="1:16" ht="15" customHeight="1" x14ac:dyDescent="0.2">
      <c r="A312" s="43"/>
      <c r="B312" s="93"/>
      <c r="C312" s="54"/>
      <c r="D312" s="55"/>
      <c r="E312" s="93"/>
      <c r="F312" s="54"/>
      <c r="G312" s="55"/>
      <c r="H312" s="183"/>
      <c r="I312" s="59"/>
      <c r="J312" s="60"/>
      <c r="K312" s="60"/>
      <c r="L312" s="60"/>
      <c r="M312" s="61"/>
      <c r="N312" s="62"/>
      <c r="O312" s="62"/>
      <c r="P312" s="62"/>
    </row>
    <row r="313" spans="1:16" ht="15" customHeight="1" x14ac:dyDescent="0.2">
      <c r="A313" s="43"/>
      <c r="B313" s="93"/>
      <c r="C313" s="54"/>
      <c r="D313" s="55"/>
      <c r="E313" s="93"/>
      <c r="F313" s="54"/>
      <c r="G313" s="55"/>
      <c r="H313" s="183"/>
      <c r="I313" s="59"/>
      <c r="J313" s="60"/>
      <c r="K313" s="60"/>
      <c r="L313" s="60"/>
      <c r="M313" s="61"/>
      <c r="N313" s="62"/>
      <c r="O313" s="62"/>
      <c r="P313" s="62"/>
    </row>
    <row r="314" spans="1:16" ht="15" customHeight="1" x14ac:dyDescent="0.2">
      <c r="A314" s="43"/>
      <c r="B314" s="93"/>
      <c r="C314" s="54"/>
      <c r="D314" s="55"/>
      <c r="E314" s="93"/>
      <c r="F314" s="54"/>
      <c r="G314" s="55"/>
      <c r="H314" s="183"/>
      <c r="I314" s="59"/>
      <c r="J314" s="60"/>
      <c r="K314" s="60"/>
      <c r="L314" s="60"/>
      <c r="M314" s="61"/>
      <c r="N314" s="62"/>
      <c r="O314" s="62"/>
      <c r="P314" s="62"/>
    </row>
    <row r="315" spans="1:16" ht="15" customHeight="1" x14ac:dyDescent="0.2">
      <c r="A315" s="43"/>
      <c r="B315" s="93"/>
      <c r="C315" s="54"/>
      <c r="D315" s="55"/>
      <c r="E315" s="93"/>
      <c r="F315" s="54"/>
      <c r="G315" s="55"/>
      <c r="H315" s="183"/>
      <c r="I315" s="59"/>
      <c r="J315" s="60"/>
      <c r="K315" s="60"/>
      <c r="L315" s="60"/>
      <c r="M315" s="61"/>
      <c r="N315" s="62"/>
      <c r="O315" s="62"/>
      <c r="P315" s="62"/>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413"/>
  <sheetViews>
    <sheetView zoomScale="90" zoomScaleNormal="90" zoomScaleSheetLayoutView="100" workbookViewId="0">
      <selection sqref="A1:H1"/>
    </sheetView>
  </sheetViews>
  <sheetFormatPr defaultRowHeight="12.75" x14ac:dyDescent="0.2"/>
  <cols>
    <col min="1" max="1" width="14.7109375" style="48" customWidth="1"/>
    <col min="2" max="2" width="8.7109375" style="48"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3" width="9.140625" style="48"/>
    <col min="14" max="14" width="9.42578125" style="48" bestFit="1" customWidth="1"/>
    <col min="15" max="16384" width="9.140625" style="48"/>
  </cols>
  <sheetData>
    <row r="1" spans="1:14" ht="66.75" customHeight="1" x14ac:dyDescent="0.2">
      <c r="A1" s="246" t="s">
        <v>61</v>
      </c>
      <c r="B1" s="246"/>
      <c r="C1" s="246"/>
      <c r="D1" s="246"/>
      <c r="E1" s="246"/>
      <c r="F1" s="246"/>
      <c r="G1" s="246"/>
      <c r="H1" s="246"/>
    </row>
    <row r="2" spans="1:14" s="49" customFormat="1" ht="25.5" customHeight="1" x14ac:dyDescent="0.2">
      <c r="A2" s="237" t="str">
        <f>Overview!B4&amp; " - Effective from "&amp;Overview!D4&amp;" - "&amp;Overview!E4&amp;" Designated EHV import charges"</f>
        <v>Fulcrum Electricity Assets Ltd - GSP_A - Effective from 1 April 2026 - Final Designated EHV import charges</v>
      </c>
      <c r="B2" s="238"/>
      <c r="C2" s="238"/>
      <c r="D2" s="238"/>
      <c r="E2" s="238"/>
      <c r="F2" s="238"/>
      <c r="G2" s="238"/>
      <c r="H2" s="239"/>
    </row>
    <row r="3" spans="1:14" s="82" customFormat="1" ht="18" x14ac:dyDescent="0.2">
      <c r="A3" s="86"/>
      <c r="B3" s="86"/>
      <c r="C3" s="86"/>
      <c r="D3" s="87"/>
      <c r="E3" s="88"/>
      <c r="F3" s="88"/>
      <c r="G3" s="89"/>
      <c r="H3" s="89"/>
      <c r="I3" s="81"/>
      <c r="J3" s="81"/>
      <c r="K3" s="81"/>
      <c r="L3" s="81"/>
      <c r="M3" s="81"/>
      <c r="N3" s="81"/>
    </row>
    <row r="4" spans="1:14" ht="60.75" customHeight="1" x14ac:dyDescent="0.2">
      <c r="A4" s="50" t="s">
        <v>46</v>
      </c>
      <c r="B4" s="51" t="s">
        <v>703</v>
      </c>
      <c r="C4" s="50" t="s">
        <v>31</v>
      </c>
      <c r="D4" s="52" t="s">
        <v>26</v>
      </c>
      <c r="E4" s="124" t="str">
        <f>'Annex 2 Designated EHV charges'!I9</f>
        <v>Import
Super Red
unit charge
(p/kWh)</v>
      </c>
      <c r="F4" s="124" t="str">
        <f>'Annex 2 Designated EHV charges'!J9</f>
        <v>Import
fixed charge
(p/day)</v>
      </c>
      <c r="G4" s="124" t="str">
        <f>'Annex 2 Designated EHV charges'!K9</f>
        <v>Import
capacity charge
(p/kVA/day)</v>
      </c>
      <c r="H4" s="124" t="str">
        <f>'Annex 2 Designated EHV charges'!L9</f>
        <v>Import
exceeded capacity charge
(p/kVA/day)</v>
      </c>
    </row>
    <row r="5" spans="1:14" ht="12.75" customHeight="1" x14ac:dyDescent="0.2">
      <c r="A5" s="94" t="str" cm="1">
        <f t="array" ref="A5">IFERROR(INDEX('Annex 2 Designated EHV charges'!$A$10:$A$400, MATCH(0, IF(ISBLANK('Annex 2 Designated EHV charges'!$A$10:$A$400),1, COUNTIF(A$4:$A4, 'Annex 2 Designated EHV charges'!$A$10:$A$400)), 0)),"")</f>
        <v/>
      </c>
      <c r="B5" s="94" t="str">
        <f>IF($A5="","",VLOOKUP($A5,'Annex 2 Designated EHV charges'!$A:$O,2,0))</f>
        <v/>
      </c>
      <c r="C5" s="95" t="str">
        <f>IF($A5="","",VLOOKUP($A5,'Annex 2 Designated EHV charges'!$A:$O,3,0))</f>
        <v/>
      </c>
      <c r="D5" s="94" t="str">
        <f>IF($A5="","",VLOOKUP($A5,'Annex 2 Designated EHV charges'!$A:$O,7,0))</f>
        <v/>
      </c>
      <c r="E5" s="97" t="str">
        <f>IFERROR(IF(VLOOKUP($A5,'Annex 2 Designated EHV charges'!$A:$O,9,FALSE)=0,"",VLOOKUP($A5,'Annex 2 Designated EHV charges'!$A:$O,9,FALSE)),"")</f>
        <v/>
      </c>
      <c r="F5" s="195" t="str">
        <f>IFERROR(IF(VLOOKUP($A5,'Annex 2 Designated EHV charges'!$A:$O,10,FALSE)=0,"",VLOOKUP($A5,'Annex 2 Designated EHV charges'!$A:$O,10,FALSE)),"")</f>
        <v/>
      </c>
      <c r="G5" s="195" t="str">
        <f>IFERROR(IF(VLOOKUP($A5,'Annex 2 Designated EHV charges'!$A:$O,11,FALSE)=0,"",VLOOKUP($A5,'Annex 2 Designated EHV charges'!$A:$O,11,FALSE)),"")</f>
        <v/>
      </c>
      <c r="H5" s="195" t="str">
        <f>IFERROR(IF(VLOOKUP($A5,'Annex 2 Designated EHV charges'!$A:$O,12,FALSE)=0,"",VLOOKUP($A5,'Annex 2 Designated EHV charges'!$A:$O,12,FALSE)),"")</f>
        <v/>
      </c>
    </row>
    <row r="6" spans="1:14" ht="12.75" customHeight="1" x14ac:dyDescent="0.2">
      <c r="A6" s="94" t="str" cm="1">
        <f t="array" ref="A6">IFERROR(INDEX('Annex 2 Designated EHV charges'!$A$10:$A$400, MATCH(0, IF(ISBLANK('Annex 2 Designated EHV charges'!$A$10:$A$400),1, COUNTIF(A$4:$A5, 'Annex 2 Designated EHV charges'!$A$10:$A$400)), 0)),"")</f>
        <v/>
      </c>
      <c r="B6" s="94" t="str">
        <f>IF($A6="","",VLOOKUP($A6,'Annex 2 Designated EHV charges'!$A:$O,2,0))</f>
        <v/>
      </c>
      <c r="C6" s="95" t="str">
        <f>IF($A6="","",VLOOKUP($A6,'Annex 2 Designated EHV charges'!$A:$O,3,0))</f>
        <v/>
      </c>
      <c r="D6" s="94" t="str">
        <f>IF($A6="","",VLOOKUP($A6,'Annex 2 Designated EHV charges'!$A:$O,7,0))</f>
        <v/>
      </c>
      <c r="E6" s="97" t="str">
        <f>IFERROR(IF(VLOOKUP($A6,'Annex 2 Designated EHV charges'!$A:$O,9,FALSE)=0,"",VLOOKUP($A6,'Annex 2 Designated EHV charges'!$A:$O,9,FALSE)),"")</f>
        <v/>
      </c>
      <c r="F6" s="195" t="str">
        <f>IFERROR(IF(VLOOKUP($A6,'Annex 2 Designated EHV charges'!$A:$O,10,FALSE)=0,"",VLOOKUP($A6,'Annex 2 Designated EHV charges'!$A:$O,10,FALSE)),"")</f>
        <v/>
      </c>
      <c r="G6" s="195" t="str">
        <f>IFERROR(IF(VLOOKUP($A6,'Annex 2 Designated EHV charges'!$A:$O,11,FALSE)=0,"",VLOOKUP($A6,'Annex 2 Designated EHV charges'!$A:$O,11,FALSE)),"")</f>
        <v/>
      </c>
      <c r="H6" s="195" t="str">
        <f>IFERROR(IF(VLOOKUP($A6,'Annex 2 Designated EHV charges'!$A:$O,12,FALSE)=0,"",VLOOKUP($A6,'Annex 2 Designated EHV charges'!$A:$O,12,FALSE)),"")</f>
        <v/>
      </c>
    </row>
    <row r="7" spans="1:14" ht="12.75" customHeight="1" x14ac:dyDescent="0.2">
      <c r="A7" s="94" t="str" cm="1">
        <f t="array" ref="A7">IFERROR(INDEX('Annex 2 Designated EHV charges'!$A$10:$A$400, MATCH(0, IF(ISBLANK('Annex 2 Designated EHV charges'!$A$10:$A$400),1, COUNTIF(A$4:$A6, 'Annex 2 Designated EHV charges'!$A$10:$A$400)), 0)),"")</f>
        <v/>
      </c>
      <c r="B7" s="94" t="str">
        <f>IF($A7="","",VLOOKUP($A7,'Annex 2 Designated EHV charges'!$A:$O,2,0))</f>
        <v/>
      </c>
      <c r="C7" s="95" t="str">
        <f>IF($A7="","",VLOOKUP($A7,'Annex 2 Designated EHV charges'!$A:$O,3,0))</f>
        <v/>
      </c>
      <c r="D7" s="94" t="str">
        <f>IF($A7="","",VLOOKUP($A7,'Annex 2 Designated EHV charges'!$A:$O,7,0))</f>
        <v/>
      </c>
      <c r="E7" s="97" t="str">
        <f>IFERROR(IF(VLOOKUP($A7,'Annex 2 Designated EHV charges'!$A:$O,9,FALSE)=0,"",VLOOKUP($A7,'Annex 2 Designated EHV charges'!$A:$O,9,FALSE)),"")</f>
        <v/>
      </c>
      <c r="F7" s="195" t="str">
        <f>IFERROR(IF(VLOOKUP($A7,'Annex 2 Designated EHV charges'!$A:$O,10,FALSE)=0,"",VLOOKUP($A7,'Annex 2 Designated EHV charges'!$A:$O,10,FALSE)),"")</f>
        <v/>
      </c>
      <c r="G7" s="195" t="str">
        <f>IFERROR(IF(VLOOKUP($A7,'Annex 2 Designated EHV charges'!$A:$O,11,FALSE)=0,"",VLOOKUP($A7,'Annex 2 Designated EHV charges'!$A:$O,11,FALSE)),"")</f>
        <v/>
      </c>
      <c r="H7" s="195" t="str">
        <f>IFERROR(IF(VLOOKUP($A7,'Annex 2 Designated EHV charges'!$A:$O,12,FALSE)=0,"",VLOOKUP($A7,'Annex 2 Designated EHV charges'!$A:$O,12,FALSE)),"")</f>
        <v/>
      </c>
    </row>
    <row r="8" spans="1:14" ht="12.75" customHeight="1" x14ac:dyDescent="0.2">
      <c r="A8" s="94" t="str" cm="1">
        <f t="array" ref="A8">IFERROR(INDEX('Annex 2 Designated EHV charges'!$A$10:$A$400, MATCH(0, IF(ISBLANK('Annex 2 Designated EHV charges'!$A$10:$A$400),1, COUNTIF(A$4:$A7, 'Annex 2 Designated EHV charges'!$A$10:$A$400)), 0)),"")</f>
        <v/>
      </c>
      <c r="B8" s="94" t="str">
        <f>IF($A8="","",VLOOKUP($A8,'Annex 2 Designated EHV charges'!$A:$O,2,0))</f>
        <v/>
      </c>
      <c r="C8" s="95" t="str">
        <f>IF($A8="","",VLOOKUP($A8,'Annex 2 Designated EHV charges'!$A:$O,3,0))</f>
        <v/>
      </c>
      <c r="D8" s="94" t="str">
        <f>IF($A8="","",VLOOKUP($A8,'Annex 2 Designated EHV charges'!$A:$O,7,0))</f>
        <v/>
      </c>
      <c r="E8" s="97" t="str">
        <f>IFERROR(IF(VLOOKUP($A8,'Annex 2 Designated EHV charges'!$A:$O,9,FALSE)=0,"",VLOOKUP($A8,'Annex 2 Designated EHV charges'!$A:$O,9,FALSE)),"")</f>
        <v/>
      </c>
      <c r="F8" s="195" t="str">
        <f>IFERROR(IF(VLOOKUP($A8,'Annex 2 Designated EHV charges'!$A:$O,10,FALSE)=0,"",VLOOKUP($A8,'Annex 2 Designated EHV charges'!$A:$O,10,FALSE)),"")</f>
        <v/>
      </c>
      <c r="G8" s="195" t="str">
        <f>IFERROR(IF(VLOOKUP($A8,'Annex 2 Designated EHV charges'!$A:$O,11,FALSE)=0,"",VLOOKUP($A8,'Annex 2 Designated EHV charges'!$A:$O,11,FALSE)),"")</f>
        <v/>
      </c>
      <c r="H8" s="195" t="str">
        <f>IFERROR(IF(VLOOKUP($A8,'Annex 2 Designated EHV charges'!$A:$O,12,FALSE)=0,"",VLOOKUP($A8,'Annex 2 Designated EHV charges'!$A:$O,12,FALSE)),"")</f>
        <v/>
      </c>
    </row>
    <row r="9" spans="1:14" ht="12.75" customHeight="1" x14ac:dyDescent="0.2">
      <c r="A9" s="94" t="str" cm="1">
        <f t="array" ref="A9">IFERROR(INDEX('Annex 2 Designated EHV charges'!$A$10:$A$400, MATCH(0, IF(ISBLANK('Annex 2 Designated EHV charges'!$A$10:$A$400),1, COUNTIF(A$4:$A8, 'Annex 2 Designated EHV charges'!$A$10:$A$400)), 0)),"")</f>
        <v/>
      </c>
      <c r="B9" s="94" t="str">
        <f>IF($A9="","",VLOOKUP($A9,'Annex 2 Designated EHV charges'!$A:$O,2,0))</f>
        <v/>
      </c>
      <c r="C9" s="95" t="str">
        <f>IF($A9="","",VLOOKUP($A9,'Annex 2 Designated EHV charges'!$A:$O,3,0))</f>
        <v/>
      </c>
      <c r="D9" s="94" t="str">
        <f>IF($A9="","",VLOOKUP($A9,'Annex 2 Designated EHV charges'!$A:$O,7,0))</f>
        <v/>
      </c>
      <c r="E9" s="97" t="str">
        <f>IFERROR(IF(VLOOKUP($A9,'Annex 2 Designated EHV charges'!$A:$O,9,FALSE)=0,"",VLOOKUP($A9,'Annex 2 Designated EHV charges'!$A:$O,9,FALSE)),"")</f>
        <v/>
      </c>
      <c r="F9" s="195" t="str">
        <f>IFERROR(IF(VLOOKUP($A9,'Annex 2 Designated EHV charges'!$A:$O,10,FALSE)=0,"",VLOOKUP($A9,'Annex 2 Designated EHV charges'!$A:$O,10,FALSE)),"")</f>
        <v/>
      </c>
      <c r="G9" s="195" t="str">
        <f>IFERROR(IF(VLOOKUP($A9,'Annex 2 Designated EHV charges'!$A:$O,11,FALSE)=0,"",VLOOKUP($A9,'Annex 2 Designated EHV charges'!$A:$O,11,FALSE)),"")</f>
        <v/>
      </c>
      <c r="H9" s="195" t="str">
        <f>IFERROR(IF(VLOOKUP($A9,'Annex 2 Designated EHV charges'!$A:$O,12,FALSE)=0,"",VLOOKUP($A9,'Annex 2 Designated EHV charges'!$A:$O,12,FALSE)),"")</f>
        <v/>
      </c>
    </row>
    <row r="10" spans="1:14" ht="12.75" customHeight="1" x14ac:dyDescent="0.2">
      <c r="A10" s="94" t="str" cm="1">
        <f t="array" ref="A10">IFERROR(INDEX('Annex 2 Designated EHV charges'!$A$10:$A$400, MATCH(0, IF(ISBLANK('Annex 2 Designated EHV charges'!$A$10:$A$400),1, COUNTIF(A$4:$A9, 'Annex 2 Designated EHV charges'!$A$10:$A$400)), 0)),"")</f>
        <v/>
      </c>
      <c r="B10" s="94" t="str">
        <f>IF($A10="","",VLOOKUP($A10,'Annex 2 Designated EHV charges'!$A:$O,2,0))</f>
        <v/>
      </c>
      <c r="C10" s="95" t="str">
        <f>IF($A10="","",VLOOKUP($A10,'Annex 2 Designated EHV charges'!$A:$O,3,0))</f>
        <v/>
      </c>
      <c r="D10" s="94" t="str">
        <f>IF($A10="","",VLOOKUP($A10,'Annex 2 Designated EHV charges'!$A:$O,7,0))</f>
        <v/>
      </c>
      <c r="E10" s="97" t="str">
        <f>IFERROR(IF(VLOOKUP($A10,'Annex 2 Designated EHV charges'!$A:$O,9,FALSE)=0,"",VLOOKUP($A10,'Annex 2 Designated EHV charges'!$A:$O,9,FALSE)),"")</f>
        <v/>
      </c>
      <c r="F10" s="195" t="str">
        <f>IFERROR(IF(VLOOKUP($A10,'Annex 2 Designated EHV charges'!$A:$O,10,FALSE)=0,"",VLOOKUP($A10,'Annex 2 Designated EHV charges'!$A:$O,10,FALSE)),"")</f>
        <v/>
      </c>
      <c r="G10" s="195" t="str">
        <f>IFERROR(IF(VLOOKUP($A10,'Annex 2 Designated EHV charges'!$A:$O,11,FALSE)=0,"",VLOOKUP($A10,'Annex 2 Designated EHV charges'!$A:$O,11,FALSE)),"")</f>
        <v/>
      </c>
      <c r="H10" s="195" t="str">
        <f>IFERROR(IF(VLOOKUP($A10,'Annex 2 Designated EHV charges'!$A:$O,12,FALSE)=0,"",VLOOKUP($A10,'Annex 2 Designated EHV charges'!$A:$O,12,FALSE)),"")</f>
        <v/>
      </c>
    </row>
    <row r="11" spans="1:14" ht="12.75" customHeight="1" x14ac:dyDescent="0.2">
      <c r="A11" s="94" t="str" cm="1">
        <f t="array" ref="A11">IFERROR(INDEX('Annex 2 Designated EHV charges'!$A$10:$A$400, MATCH(0, IF(ISBLANK('Annex 2 Designated EHV charges'!$A$10:$A$400),1, COUNTIF(A$4:$A10, 'Annex 2 Designated EHV charges'!$A$10:$A$400)), 0)),"")</f>
        <v/>
      </c>
      <c r="B11" s="94" t="str">
        <f>IF($A11="","",VLOOKUP($A11,'Annex 2 Designated EHV charges'!$A:$O,2,0))</f>
        <v/>
      </c>
      <c r="C11" s="95" t="str">
        <f>IF($A11="","",VLOOKUP($A11,'Annex 2 Designated EHV charges'!$A:$O,3,0))</f>
        <v/>
      </c>
      <c r="D11" s="94" t="str">
        <f>IF($A11="","",VLOOKUP($A11,'Annex 2 Designated EHV charges'!$A:$O,7,0))</f>
        <v/>
      </c>
      <c r="E11" s="97" t="str">
        <f>IFERROR(IF(VLOOKUP($A11,'Annex 2 Designated EHV charges'!$A:$O,9,FALSE)=0,"",VLOOKUP($A11,'Annex 2 Designated EHV charges'!$A:$O,9,FALSE)),"")</f>
        <v/>
      </c>
      <c r="F11" s="195" t="str">
        <f>IFERROR(IF(VLOOKUP($A11,'Annex 2 Designated EHV charges'!$A:$O,10,FALSE)=0,"",VLOOKUP($A11,'Annex 2 Designated EHV charges'!$A:$O,10,FALSE)),"")</f>
        <v/>
      </c>
      <c r="G11" s="195" t="str">
        <f>IFERROR(IF(VLOOKUP($A11,'Annex 2 Designated EHV charges'!$A:$O,11,FALSE)=0,"",VLOOKUP($A11,'Annex 2 Designated EHV charges'!$A:$O,11,FALSE)),"")</f>
        <v/>
      </c>
      <c r="H11" s="195" t="str">
        <f>IFERROR(IF(VLOOKUP($A11,'Annex 2 Designated EHV charges'!$A:$O,12,FALSE)=0,"",VLOOKUP($A11,'Annex 2 Designated EHV charges'!$A:$O,12,FALSE)),"")</f>
        <v/>
      </c>
    </row>
    <row r="12" spans="1:14" ht="12.75" customHeight="1" x14ac:dyDescent="0.2">
      <c r="A12" s="94" t="str" cm="1">
        <f t="array" ref="A12">IFERROR(INDEX('Annex 2 Designated EHV charges'!$A$10:$A$400, MATCH(0, IF(ISBLANK('Annex 2 Designated EHV charges'!$A$10:$A$400),1, COUNTIF(A$4:$A11, 'Annex 2 Designated EHV charges'!$A$10:$A$400)), 0)),"")</f>
        <v/>
      </c>
      <c r="B12" s="94" t="str">
        <f>IF($A12="","",VLOOKUP($A12,'Annex 2 Designated EHV charges'!$A:$O,2,0))</f>
        <v/>
      </c>
      <c r="C12" s="95" t="str">
        <f>IF($A12="","",VLOOKUP($A12,'Annex 2 Designated EHV charges'!$A:$O,3,0))</f>
        <v/>
      </c>
      <c r="D12" s="94" t="str">
        <f>IF($A12="","",VLOOKUP($A12,'Annex 2 Designated EHV charges'!$A:$O,7,0))</f>
        <v/>
      </c>
      <c r="E12" s="97" t="str">
        <f>IFERROR(IF(VLOOKUP($A12,'Annex 2 Designated EHV charges'!$A:$O,9,FALSE)=0,"",VLOOKUP($A12,'Annex 2 Designated EHV charges'!$A:$O,9,FALSE)),"")</f>
        <v/>
      </c>
      <c r="F12" s="195" t="str">
        <f>IFERROR(IF(VLOOKUP($A12,'Annex 2 Designated EHV charges'!$A:$O,10,FALSE)=0,"",VLOOKUP($A12,'Annex 2 Designated EHV charges'!$A:$O,10,FALSE)),"")</f>
        <v/>
      </c>
      <c r="G12" s="195" t="str">
        <f>IFERROR(IF(VLOOKUP($A12,'Annex 2 Designated EHV charges'!$A:$O,11,FALSE)=0,"",VLOOKUP($A12,'Annex 2 Designated EHV charges'!$A:$O,11,FALSE)),"")</f>
        <v/>
      </c>
      <c r="H12" s="195" t="str">
        <f>IFERROR(IF(VLOOKUP($A12,'Annex 2 Designated EHV charges'!$A:$O,12,FALSE)=0,"",VLOOKUP($A12,'Annex 2 Designated EHV charges'!$A:$O,12,FALSE)),"")</f>
        <v/>
      </c>
    </row>
    <row r="13" spans="1:14" ht="12.75" customHeight="1" x14ac:dyDescent="0.2">
      <c r="A13" s="94" t="str" cm="1">
        <f t="array" ref="A13">IFERROR(INDEX('Annex 2 Designated EHV charges'!$A$10:$A$400, MATCH(0, IF(ISBLANK('Annex 2 Designated EHV charges'!$A$10:$A$400),1, COUNTIF(A$4:$A12, 'Annex 2 Designated EHV charges'!$A$10:$A$400)), 0)),"")</f>
        <v/>
      </c>
      <c r="B13" s="94" t="str">
        <f>IF($A13="","",VLOOKUP($A13,'Annex 2 Designated EHV charges'!$A:$O,2,0))</f>
        <v/>
      </c>
      <c r="C13" s="95" t="str">
        <f>IF($A13="","",VLOOKUP($A13,'Annex 2 Designated EHV charges'!$A:$O,3,0))</f>
        <v/>
      </c>
      <c r="D13" s="94" t="str">
        <f>IF($A13="","",VLOOKUP($A13,'Annex 2 Designated EHV charges'!$A:$O,7,0))</f>
        <v/>
      </c>
      <c r="E13" s="97" t="str">
        <f>IFERROR(IF(VLOOKUP($A13,'Annex 2 Designated EHV charges'!$A:$O,9,FALSE)=0,"",VLOOKUP($A13,'Annex 2 Designated EHV charges'!$A:$O,9,FALSE)),"")</f>
        <v/>
      </c>
      <c r="F13" s="195" t="str">
        <f>IFERROR(IF(VLOOKUP($A13,'Annex 2 Designated EHV charges'!$A:$O,10,FALSE)=0,"",VLOOKUP($A13,'Annex 2 Designated EHV charges'!$A:$O,10,FALSE)),"")</f>
        <v/>
      </c>
      <c r="G13" s="195" t="str">
        <f>IFERROR(IF(VLOOKUP($A13,'Annex 2 Designated EHV charges'!$A:$O,11,FALSE)=0,"",VLOOKUP($A13,'Annex 2 Designated EHV charges'!$A:$O,11,FALSE)),"")</f>
        <v/>
      </c>
      <c r="H13" s="195" t="str">
        <f>IFERROR(IF(VLOOKUP($A13,'Annex 2 Designated EHV charges'!$A:$O,12,FALSE)=0,"",VLOOKUP($A13,'Annex 2 Designated EHV charges'!$A:$O,12,FALSE)),"")</f>
        <v/>
      </c>
    </row>
    <row r="14" spans="1:14" ht="12.75" customHeight="1" x14ac:dyDescent="0.2">
      <c r="A14" s="94" t="str" cm="1">
        <f t="array" ref="A14">IFERROR(INDEX('Annex 2 Designated EHV charges'!$A$10:$A$400, MATCH(0, IF(ISBLANK('Annex 2 Designated EHV charges'!$A$10:$A$400),1, COUNTIF(A$4:$A13, 'Annex 2 Designated EHV charges'!$A$10:$A$400)), 0)),"")</f>
        <v/>
      </c>
      <c r="B14" s="94" t="str">
        <f>IF($A14="","",VLOOKUP($A14,'Annex 2 Designated EHV charges'!$A:$O,2,0))</f>
        <v/>
      </c>
      <c r="C14" s="95" t="str">
        <f>IF($A14="","",VLOOKUP($A14,'Annex 2 Designated EHV charges'!$A:$O,3,0))</f>
        <v/>
      </c>
      <c r="D14" s="94" t="str">
        <f>IF($A14="","",VLOOKUP($A14,'Annex 2 Designated EHV charges'!$A:$O,7,0))</f>
        <v/>
      </c>
      <c r="E14" s="97" t="str">
        <f>IFERROR(IF(VLOOKUP($A14,'Annex 2 Designated EHV charges'!$A:$O,9,FALSE)=0,"",VLOOKUP($A14,'Annex 2 Designated EHV charges'!$A:$O,9,FALSE)),"")</f>
        <v/>
      </c>
      <c r="F14" s="195" t="str">
        <f>IFERROR(IF(VLOOKUP($A14,'Annex 2 Designated EHV charges'!$A:$O,10,FALSE)=0,"",VLOOKUP($A14,'Annex 2 Designated EHV charges'!$A:$O,10,FALSE)),"")</f>
        <v/>
      </c>
      <c r="G14" s="195" t="str">
        <f>IFERROR(IF(VLOOKUP($A14,'Annex 2 Designated EHV charges'!$A:$O,11,FALSE)=0,"",VLOOKUP($A14,'Annex 2 Designated EHV charges'!$A:$O,11,FALSE)),"")</f>
        <v/>
      </c>
      <c r="H14" s="195" t="str">
        <f>IFERROR(IF(VLOOKUP($A14,'Annex 2 Designated EHV charges'!$A:$O,12,FALSE)=0,"",VLOOKUP($A14,'Annex 2 Designated EHV charges'!$A:$O,12,FALSE)),"")</f>
        <v/>
      </c>
    </row>
    <row r="15" spans="1:14" ht="12.75" customHeight="1" x14ac:dyDescent="0.2">
      <c r="A15" s="94" t="str" cm="1">
        <f t="array" ref="A15">IFERROR(INDEX('Annex 2 Designated EHV charges'!$A$10:$A$400, MATCH(0, IF(ISBLANK('Annex 2 Designated EHV charges'!$A$10:$A$400),1, COUNTIF(A$4:$A14, 'Annex 2 Designated EHV charges'!$A$10:$A$400)), 0)),"")</f>
        <v/>
      </c>
      <c r="B15" s="94" t="str">
        <f>IF($A15="","",VLOOKUP($A15,'Annex 2 Designated EHV charges'!$A:$O,2,0))</f>
        <v/>
      </c>
      <c r="C15" s="95" t="str">
        <f>IF($A15="","",VLOOKUP($A15,'Annex 2 Designated EHV charges'!$A:$O,3,0))</f>
        <v/>
      </c>
      <c r="D15" s="94" t="str">
        <f>IF($A15="","",VLOOKUP($A15,'Annex 2 Designated EHV charges'!$A:$O,7,0))</f>
        <v/>
      </c>
      <c r="E15" s="97" t="str">
        <f>IFERROR(IF(VLOOKUP($A15,'Annex 2 Designated EHV charges'!$A:$O,9,FALSE)=0,"",VLOOKUP($A15,'Annex 2 Designated EHV charges'!$A:$O,9,FALSE)),"")</f>
        <v/>
      </c>
      <c r="F15" s="195" t="str">
        <f>IFERROR(IF(VLOOKUP($A15,'Annex 2 Designated EHV charges'!$A:$O,10,FALSE)=0,"",VLOOKUP($A15,'Annex 2 Designated EHV charges'!$A:$O,10,FALSE)),"")</f>
        <v/>
      </c>
      <c r="G15" s="195" t="str">
        <f>IFERROR(IF(VLOOKUP($A15,'Annex 2 Designated EHV charges'!$A:$O,11,FALSE)=0,"",VLOOKUP($A15,'Annex 2 Designated EHV charges'!$A:$O,11,FALSE)),"")</f>
        <v/>
      </c>
      <c r="H15" s="195" t="str">
        <f>IFERROR(IF(VLOOKUP($A15,'Annex 2 Designated EHV charges'!$A:$O,12,FALSE)=0,"",VLOOKUP($A15,'Annex 2 Designated EHV charges'!$A:$O,12,FALSE)),"")</f>
        <v/>
      </c>
    </row>
    <row r="16" spans="1:14" ht="12.75" customHeight="1" x14ac:dyDescent="0.2">
      <c r="A16" s="94" t="str" cm="1">
        <f t="array" ref="A16">IFERROR(INDEX('Annex 2 Designated EHV charges'!$A$10:$A$400, MATCH(0, IF(ISBLANK('Annex 2 Designated EHV charges'!$A$10:$A$400),1, COUNTIF(A$4:$A15, 'Annex 2 Designated EHV charges'!$A$10:$A$400)), 0)),"")</f>
        <v/>
      </c>
      <c r="B16" s="94" t="str">
        <f>IF($A16="","",VLOOKUP($A16,'Annex 2 Designated EHV charges'!$A:$O,2,0))</f>
        <v/>
      </c>
      <c r="C16" s="95" t="str">
        <f>IF($A16="","",VLOOKUP($A16,'Annex 2 Designated EHV charges'!$A:$O,3,0))</f>
        <v/>
      </c>
      <c r="D16" s="94" t="str">
        <f>IF($A16="","",VLOOKUP($A16,'Annex 2 Designated EHV charges'!$A:$O,7,0))</f>
        <v/>
      </c>
      <c r="E16" s="97" t="str">
        <f>IFERROR(IF(VLOOKUP($A16,'Annex 2 Designated EHV charges'!$A:$O,9,FALSE)=0,"",VLOOKUP($A16,'Annex 2 Designated EHV charges'!$A:$O,9,FALSE)),"")</f>
        <v/>
      </c>
      <c r="F16" s="195" t="str">
        <f>IFERROR(IF(VLOOKUP($A16,'Annex 2 Designated EHV charges'!$A:$O,10,FALSE)=0,"",VLOOKUP($A16,'Annex 2 Designated EHV charges'!$A:$O,10,FALSE)),"")</f>
        <v/>
      </c>
      <c r="G16" s="195" t="str">
        <f>IFERROR(IF(VLOOKUP($A16,'Annex 2 Designated EHV charges'!$A:$O,11,FALSE)=0,"",VLOOKUP($A16,'Annex 2 Designated EHV charges'!$A:$O,11,FALSE)),"")</f>
        <v/>
      </c>
      <c r="H16" s="195" t="str">
        <f>IFERROR(IF(VLOOKUP($A16,'Annex 2 Designated EHV charges'!$A:$O,12,FALSE)=0,"",VLOOKUP($A16,'Annex 2 Designated EHV charges'!$A:$O,12,FALSE)),"")</f>
        <v/>
      </c>
    </row>
    <row r="17" spans="1:8" ht="12.75" customHeight="1" x14ac:dyDescent="0.2">
      <c r="A17" s="94" t="str" cm="1">
        <f t="array" ref="A17">IFERROR(INDEX('Annex 2 Designated EHV charges'!$A$10:$A$400, MATCH(0, IF(ISBLANK('Annex 2 Designated EHV charges'!$A$10:$A$400),1, COUNTIF(A$4:$A16, 'Annex 2 Designated EHV charges'!$A$10:$A$400)), 0)),"")</f>
        <v/>
      </c>
      <c r="B17" s="94" t="str">
        <f>IF($A17="","",VLOOKUP($A17,'Annex 2 Designated EHV charges'!$A:$O,2,0))</f>
        <v/>
      </c>
      <c r="C17" s="95" t="str">
        <f>IF($A17="","",VLOOKUP($A17,'Annex 2 Designated EHV charges'!$A:$O,3,0))</f>
        <v/>
      </c>
      <c r="D17" s="94" t="str">
        <f>IF($A17="","",VLOOKUP($A17,'Annex 2 Designated EHV charges'!$A:$O,7,0))</f>
        <v/>
      </c>
      <c r="E17" s="97" t="str">
        <f>IFERROR(IF(VLOOKUP($A17,'Annex 2 Designated EHV charges'!$A:$O,9,FALSE)=0,"",VLOOKUP($A17,'Annex 2 Designated EHV charges'!$A:$O,9,FALSE)),"")</f>
        <v/>
      </c>
      <c r="F17" s="195" t="str">
        <f>IFERROR(IF(VLOOKUP($A17,'Annex 2 Designated EHV charges'!$A:$O,10,FALSE)=0,"",VLOOKUP($A17,'Annex 2 Designated EHV charges'!$A:$O,10,FALSE)),"")</f>
        <v/>
      </c>
      <c r="G17" s="195" t="str">
        <f>IFERROR(IF(VLOOKUP($A17,'Annex 2 Designated EHV charges'!$A:$O,11,FALSE)=0,"",VLOOKUP($A17,'Annex 2 Designated EHV charges'!$A:$O,11,FALSE)),"")</f>
        <v/>
      </c>
      <c r="H17" s="195" t="str">
        <f>IFERROR(IF(VLOOKUP($A17,'Annex 2 Designated EHV charges'!$A:$O,12,FALSE)=0,"",VLOOKUP($A17,'Annex 2 Designated EHV charges'!$A:$O,12,FALSE)),"")</f>
        <v/>
      </c>
    </row>
    <row r="18" spans="1:8" ht="12.75" customHeight="1" x14ac:dyDescent="0.2">
      <c r="A18" s="94" t="str" cm="1">
        <f t="array" ref="A18">IFERROR(INDEX('Annex 2 Designated EHV charges'!$A$10:$A$400, MATCH(0, IF(ISBLANK('Annex 2 Designated EHV charges'!$A$10:$A$400),1, COUNTIF(A$4:$A17, 'Annex 2 Designated EHV charges'!$A$10:$A$400)), 0)),"")</f>
        <v/>
      </c>
      <c r="B18" s="94" t="str">
        <f>IF($A18="","",VLOOKUP($A18,'Annex 2 Designated EHV charges'!$A:$O,2,0))</f>
        <v/>
      </c>
      <c r="C18" s="95" t="str">
        <f>IF($A18="","",VLOOKUP($A18,'Annex 2 Designated EHV charges'!$A:$O,3,0))</f>
        <v/>
      </c>
      <c r="D18" s="94" t="str">
        <f>IF($A18="","",VLOOKUP($A18,'Annex 2 Designated EHV charges'!$A:$O,7,0))</f>
        <v/>
      </c>
      <c r="E18" s="97" t="str">
        <f>IFERROR(IF(VLOOKUP($A18,'Annex 2 Designated EHV charges'!$A:$O,9,FALSE)=0,"",VLOOKUP($A18,'Annex 2 Designated EHV charges'!$A:$O,9,FALSE)),"")</f>
        <v/>
      </c>
      <c r="F18" s="195" t="str">
        <f>IFERROR(IF(VLOOKUP($A18,'Annex 2 Designated EHV charges'!$A:$O,10,FALSE)=0,"",VLOOKUP($A18,'Annex 2 Designated EHV charges'!$A:$O,10,FALSE)),"")</f>
        <v/>
      </c>
      <c r="G18" s="195" t="str">
        <f>IFERROR(IF(VLOOKUP($A18,'Annex 2 Designated EHV charges'!$A:$O,11,FALSE)=0,"",VLOOKUP($A18,'Annex 2 Designated EHV charges'!$A:$O,11,FALSE)),"")</f>
        <v/>
      </c>
      <c r="H18" s="195" t="str">
        <f>IFERROR(IF(VLOOKUP($A18,'Annex 2 Designated EHV charges'!$A:$O,12,FALSE)=0,"",VLOOKUP($A18,'Annex 2 Designated EHV charges'!$A:$O,12,FALSE)),"")</f>
        <v/>
      </c>
    </row>
    <row r="19" spans="1:8" ht="12.75" customHeight="1" x14ac:dyDescent="0.2">
      <c r="A19" s="94" t="str" cm="1">
        <f t="array" ref="A19">IFERROR(INDEX('Annex 2 Designated EHV charges'!$A$10:$A$400, MATCH(0, IF(ISBLANK('Annex 2 Designated EHV charges'!$A$10:$A$400),1, COUNTIF(A$4:$A18, 'Annex 2 Designated EHV charges'!$A$10:$A$400)), 0)),"")</f>
        <v/>
      </c>
      <c r="B19" s="94" t="str">
        <f>IF($A19="","",VLOOKUP($A19,'Annex 2 Designated EHV charges'!$A:$O,2,0))</f>
        <v/>
      </c>
      <c r="C19" s="95" t="str">
        <f>IF($A19="","",VLOOKUP($A19,'Annex 2 Designated EHV charges'!$A:$O,3,0))</f>
        <v/>
      </c>
      <c r="D19" s="94" t="str">
        <f>IF($A19="","",VLOOKUP($A19,'Annex 2 Designated EHV charges'!$A:$O,7,0))</f>
        <v/>
      </c>
      <c r="E19" s="97" t="str">
        <f>IFERROR(IF(VLOOKUP($A19,'Annex 2 Designated EHV charges'!$A:$O,9,FALSE)=0,"",VLOOKUP($A19,'Annex 2 Designated EHV charges'!$A:$O,9,FALSE)),"")</f>
        <v/>
      </c>
      <c r="F19" s="195" t="str">
        <f>IFERROR(IF(VLOOKUP($A19,'Annex 2 Designated EHV charges'!$A:$O,10,FALSE)=0,"",VLOOKUP($A19,'Annex 2 Designated EHV charges'!$A:$O,10,FALSE)),"")</f>
        <v/>
      </c>
      <c r="G19" s="195" t="str">
        <f>IFERROR(IF(VLOOKUP($A19,'Annex 2 Designated EHV charges'!$A:$O,11,FALSE)=0,"",VLOOKUP($A19,'Annex 2 Designated EHV charges'!$A:$O,11,FALSE)),"")</f>
        <v/>
      </c>
      <c r="H19" s="195" t="str">
        <f>IFERROR(IF(VLOOKUP($A19,'Annex 2 Designated EHV charges'!$A:$O,12,FALSE)=0,"",VLOOKUP($A19,'Annex 2 Designated EHV charges'!$A:$O,12,FALSE)),"")</f>
        <v/>
      </c>
    </row>
    <row r="20" spans="1:8" ht="12.75" customHeight="1" x14ac:dyDescent="0.2">
      <c r="A20" s="94" t="str" cm="1">
        <f t="array" ref="A20">IFERROR(INDEX('Annex 2 Designated EHV charges'!$A$10:$A$400, MATCH(0, IF(ISBLANK('Annex 2 Designated EHV charges'!$A$10:$A$400),1, COUNTIF(A$4:$A19, 'Annex 2 Designated EHV charges'!$A$10:$A$400)), 0)),"")</f>
        <v/>
      </c>
      <c r="B20" s="94" t="str">
        <f>IF($A20="","",VLOOKUP($A20,'Annex 2 Designated EHV charges'!$A:$O,2,0))</f>
        <v/>
      </c>
      <c r="C20" s="95" t="str">
        <f>IF($A20="","",VLOOKUP($A20,'Annex 2 Designated EHV charges'!$A:$O,3,0))</f>
        <v/>
      </c>
      <c r="D20" s="94" t="str">
        <f>IF($A20="","",VLOOKUP($A20,'Annex 2 Designated EHV charges'!$A:$O,7,0))</f>
        <v/>
      </c>
      <c r="E20" s="97" t="str">
        <f>IFERROR(IF(VLOOKUP($A20,'Annex 2 Designated EHV charges'!$A:$O,9,FALSE)=0,"",VLOOKUP($A20,'Annex 2 Designated EHV charges'!$A:$O,9,FALSE)),"")</f>
        <v/>
      </c>
      <c r="F20" s="195" t="str">
        <f>IFERROR(IF(VLOOKUP($A20,'Annex 2 Designated EHV charges'!$A:$O,10,FALSE)=0,"",VLOOKUP($A20,'Annex 2 Designated EHV charges'!$A:$O,10,FALSE)),"")</f>
        <v/>
      </c>
      <c r="G20" s="195" t="str">
        <f>IFERROR(IF(VLOOKUP($A20,'Annex 2 Designated EHV charges'!$A:$O,11,FALSE)=0,"",VLOOKUP($A20,'Annex 2 Designated EHV charges'!$A:$O,11,FALSE)),"")</f>
        <v/>
      </c>
      <c r="H20" s="195" t="str">
        <f>IFERROR(IF(VLOOKUP($A20,'Annex 2 Designated EHV charges'!$A:$O,12,FALSE)=0,"",VLOOKUP($A20,'Annex 2 Designated EHV charges'!$A:$O,12,FALSE)),"")</f>
        <v/>
      </c>
    </row>
    <row r="21" spans="1:8" ht="12.75" customHeight="1" x14ac:dyDescent="0.2">
      <c r="A21" s="94" t="str" cm="1">
        <f t="array" ref="A21">IFERROR(INDEX('Annex 2 Designated EHV charges'!$A$10:$A$400, MATCH(0, IF(ISBLANK('Annex 2 Designated EHV charges'!$A$10:$A$400),1, COUNTIF(A$4:$A20, 'Annex 2 Designated EHV charges'!$A$10:$A$400)), 0)),"")</f>
        <v/>
      </c>
      <c r="B21" s="94" t="str">
        <f>IF($A21="","",VLOOKUP($A21,'Annex 2 Designated EHV charges'!$A:$O,2,0))</f>
        <v/>
      </c>
      <c r="C21" s="95" t="str">
        <f>IF($A21="","",VLOOKUP($A21,'Annex 2 Designated EHV charges'!$A:$O,3,0))</f>
        <v/>
      </c>
      <c r="D21" s="94" t="str">
        <f>IF($A21="","",VLOOKUP($A21,'Annex 2 Designated EHV charges'!$A:$O,7,0))</f>
        <v/>
      </c>
      <c r="E21" s="97" t="str">
        <f>IFERROR(IF(VLOOKUP($A21,'Annex 2 Designated EHV charges'!$A:$O,9,FALSE)=0,"",VLOOKUP($A21,'Annex 2 Designated EHV charges'!$A:$O,9,FALSE)),"")</f>
        <v/>
      </c>
      <c r="F21" s="195" t="str">
        <f>IFERROR(IF(VLOOKUP($A21,'Annex 2 Designated EHV charges'!$A:$O,10,FALSE)=0,"",VLOOKUP($A21,'Annex 2 Designated EHV charges'!$A:$O,10,FALSE)),"")</f>
        <v/>
      </c>
      <c r="G21" s="195" t="str">
        <f>IFERROR(IF(VLOOKUP($A21,'Annex 2 Designated EHV charges'!$A:$O,11,FALSE)=0,"",VLOOKUP($A21,'Annex 2 Designated EHV charges'!$A:$O,11,FALSE)),"")</f>
        <v/>
      </c>
      <c r="H21" s="195" t="str">
        <f>IFERROR(IF(VLOOKUP($A21,'Annex 2 Designated EHV charges'!$A:$O,12,FALSE)=0,"",VLOOKUP($A21,'Annex 2 Designated EHV charges'!$A:$O,12,FALSE)),"")</f>
        <v/>
      </c>
    </row>
    <row r="22" spans="1:8" ht="12.75" customHeight="1" x14ac:dyDescent="0.2">
      <c r="A22" s="94" t="str" cm="1">
        <f t="array" ref="A22">IFERROR(INDEX('Annex 2 Designated EHV charges'!$A$10:$A$400, MATCH(0, IF(ISBLANK('Annex 2 Designated EHV charges'!$A$10:$A$400),1, COUNTIF(A$4:$A21, 'Annex 2 Designated EHV charges'!$A$10:$A$400)), 0)),"")</f>
        <v/>
      </c>
      <c r="B22" s="94" t="str">
        <f>IF($A22="","",VLOOKUP($A22,'Annex 2 Designated EHV charges'!$A:$O,2,0))</f>
        <v/>
      </c>
      <c r="C22" s="95" t="str">
        <f>IF($A22="","",VLOOKUP($A22,'Annex 2 Designated EHV charges'!$A:$O,3,0))</f>
        <v/>
      </c>
      <c r="D22" s="94" t="str">
        <f>IF($A22="","",VLOOKUP($A22,'Annex 2 Designated EHV charges'!$A:$O,7,0))</f>
        <v/>
      </c>
      <c r="E22" s="97" t="str">
        <f>IFERROR(IF(VLOOKUP($A22,'Annex 2 Designated EHV charges'!$A:$O,9,FALSE)=0,"",VLOOKUP($A22,'Annex 2 Designated EHV charges'!$A:$O,9,FALSE)),"")</f>
        <v/>
      </c>
      <c r="F22" s="195" t="str">
        <f>IFERROR(IF(VLOOKUP($A22,'Annex 2 Designated EHV charges'!$A:$O,10,FALSE)=0,"",VLOOKUP($A22,'Annex 2 Designated EHV charges'!$A:$O,10,FALSE)),"")</f>
        <v/>
      </c>
      <c r="G22" s="195" t="str">
        <f>IFERROR(IF(VLOOKUP($A22,'Annex 2 Designated EHV charges'!$A:$O,11,FALSE)=0,"",VLOOKUP($A22,'Annex 2 Designated EHV charges'!$A:$O,11,FALSE)),"")</f>
        <v/>
      </c>
      <c r="H22" s="195" t="str">
        <f>IFERROR(IF(VLOOKUP($A22,'Annex 2 Designated EHV charges'!$A:$O,12,FALSE)=0,"",VLOOKUP($A22,'Annex 2 Designated EHV charges'!$A:$O,12,FALSE)),"")</f>
        <v/>
      </c>
    </row>
    <row r="23" spans="1:8" ht="12.75" customHeight="1" x14ac:dyDescent="0.2">
      <c r="A23" s="94" t="str" cm="1">
        <f t="array" ref="A23">IFERROR(INDEX('Annex 2 Designated EHV charges'!$A$10:$A$400, MATCH(0, IF(ISBLANK('Annex 2 Designated EHV charges'!$A$10:$A$400),1, COUNTIF(A$4:$A22, 'Annex 2 Designated EHV charges'!$A$10:$A$400)), 0)),"")</f>
        <v/>
      </c>
      <c r="B23" s="94" t="str">
        <f>IF($A23="","",VLOOKUP($A23,'Annex 2 Designated EHV charges'!$A:$O,2,0))</f>
        <v/>
      </c>
      <c r="C23" s="95" t="str">
        <f>IF($A23="","",VLOOKUP($A23,'Annex 2 Designated EHV charges'!$A:$O,3,0))</f>
        <v/>
      </c>
      <c r="D23" s="94" t="str">
        <f>IF($A23="","",VLOOKUP($A23,'Annex 2 Designated EHV charges'!$A:$O,7,0))</f>
        <v/>
      </c>
      <c r="E23" s="97" t="str">
        <f>IFERROR(IF(VLOOKUP($A23,'Annex 2 Designated EHV charges'!$A:$O,9,FALSE)=0,"",VLOOKUP($A23,'Annex 2 Designated EHV charges'!$A:$O,9,FALSE)),"")</f>
        <v/>
      </c>
      <c r="F23" s="195" t="str">
        <f>IFERROR(IF(VLOOKUP($A23,'Annex 2 Designated EHV charges'!$A:$O,10,FALSE)=0,"",VLOOKUP($A23,'Annex 2 Designated EHV charges'!$A:$O,10,FALSE)),"")</f>
        <v/>
      </c>
      <c r="G23" s="195" t="str">
        <f>IFERROR(IF(VLOOKUP($A23,'Annex 2 Designated EHV charges'!$A:$O,11,FALSE)=0,"",VLOOKUP($A23,'Annex 2 Designated EHV charges'!$A:$O,11,FALSE)),"")</f>
        <v/>
      </c>
      <c r="H23" s="195" t="str">
        <f>IFERROR(IF(VLOOKUP($A23,'Annex 2 Designated EHV charges'!$A:$O,12,FALSE)=0,"",VLOOKUP($A23,'Annex 2 Designated EHV charges'!$A:$O,12,FALSE)),"")</f>
        <v/>
      </c>
    </row>
    <row r="24" spans="1:8" ht="12.75" customHeight="1" x14ac:dyDescent="0.2">
      <c r="A24" s="94" t="str" cm="1">
        <f t="array" ref="A24">IFERROR(INDEX('Annex 2 Designated EHV charges'!$A$10:$A$400, MATCH(0, IF(ISBLANK('Annex 2 Designated EHV charges'!$A$10:$A$400),1, COUNTIF(A$4:$A23, 'Annex 2 Designated EHV charges'!$A$10:$A$400)), 0)),"")</f>
        <v/>
      </c>
      <c r="B24" s="94" t="str">
        <f>IF($A24="","",VLOOKUP($A24,'Annex 2 Designated EHV charges'!$A:$O,2,0))</f>
        <v/>
      </c>
      <c r="C24" s="95" t="str">
        <f>IF($A24="","",VLOOKUP($A24,'Annex 2 Designated EHV charges'!$A:$O,3,0))</f>
        <v/>
      </c>
      <c r="D24" s="94" t="str">
        <f>IF($A24="","",VLOOKUP($A24,'Annex 2 Designated EHV charges'!$A:$O,7,0))</f>
        <v/>
      </c>
      <c r="E24" s="97" t="str">
        <f>IFERROR(IF(VLOOKUP($A24,'Annex 2 Designated EHV charges'!$A:$O,9,FALSE)=0,"",VLOOKUP($A24,'Annex 2 Designated EHV charges'!$A:$O,9,FALSE)),"")</f>
        <v/>
      </c>
      <c r="F24" s="195" t="str">
        <f>IFERROR(IF(VLOOKUP($A24,'Annex 2 Designated EHV charges'!$A:$O,10,FALSE)=0,"",VLOOKUP($A24,'Annex 2 Designated EHV charges'!$A:$O,10,FALSE)),"")</f>
        <v/>
      </c>
      <c r="G24" s="195" t="str">
        <f>IFERROR(IF(VLOOKUP($A24,'Annex 2 Designated EHV charges'!$A:$O,11,FALSE)=0,"",VLOOKUP($A24,'Annex 2 Designated EHV charges'!$A:$O,11,FALSE)),"")</f>
        <v/>
      </c>
      <c r="H24" s="195" t="str">
        <f>IFERROR(IF(VLOOKUP($A24,'Annex 2 Designated EHV charges'!$A:$O,12,FALSE)=0,"",VLOOKUP($A24,'Annex 2 Designated EHV charges'!$A:$O,12,FALSE)),"")</f>
        <v/>
      </c>
    </row>
    <row r="25" spans="1:8" ht="12.75" customHeight="1" x14ac:dyDescent="0.2">
      <c r="A25" s="94" t="str" cm="1">
        <f t="array" ref="A25">IFERROR(INDEX('Annex 2 Designated EHV charges'!$A$10:$A$400, MATCH(0, IF(ISBLANK('Annex 2 Designated EHV charges'!$A$10:$A$400),1, COUNTIF(A$4:$A24, 'Annex 2 Designated EHV charges'!$A$10:$A$400)), 0)),"")</f>
        <v/>
      </c>
      <c r="B25" s="94" t="str">
        <f>IF($A25="","",VLOOKUP($A25,'Annex 2 Designated EHV charges'!$A:$O,2,0))</f>
        <v/>
      </c>
      <c r="C25" s="95" t="str">
        <f>IF($A25="","",VLOOKUP($A25,'Annex 2 Designated EHV charges'!$A:$O,3,0))</f>
        <v/>
      </c>
      <c r="D25" s="94" t="str">
        <f>IF($A25="","",VLOOKUP($A25,'Annex 2 Designated EHV charges'!$A:$O,7,0))</f>
        <v/>
      </c>
      <c r="E25" s="97" t="str">
        <f>IFERROR(IF(VLOOKUP($A25,'Annex 2 Designated EHV charges'!$A:$O,9,FALSE)=0,"",VLOOKUP($A25,'Annex 2 Designated EHV charges'!$A:$O,9,FALSE)),"")</f>
        <v/>
      </c>
      <c r="F25" s="195" t="str">
        <f>IFERROR(IF(VLOOKUP($A25,'Annex 2 Designated EHV charges'!$A:$O,10,FALSE)=0,"",VLOOKUP($A25,'Annex 2 Designated EHV charges'!$A:$O,10,FALSE)),"")</f>
        <v/>
      </c>
      <c r="G25" s="195" t="str">
        <f>IFERROR(IF(VLOOKUP($A25,'Annex 2 Designated EHV charges'!$A:$O,11,FALSE)=0,"",VLOOKUP($A25,'Annex 2 Designated EHV charges'!$A:$O,11,FALSE)),"")</f>
        <v/>
      </c>
      <c r="H25" s="195" t="str">
        <f>IFERROR(IF(VLOOKUP($A25,'Annex 2 Designated EHV charges'!$A:$O,12,FALSE)=0,"",VLOOKUP($A25,'Annex 2 Designated EHV charges'!$A:$O,12,FALSE)),"")</f>
        <v/>
      </c>
    </row>
    <row r="26" spans="1:8" ht="12.75" customHeight="1" x14ac:dyDescent="0.2">
      <c r="A26" s="94" t="str" cm="1">
        <f t="array" ref="A26">IFERROR(INDEX('Annex 2 Designated EHV charges'!$A$10:$A$400, MATCH(0, IF(ISBLANK('Annex 2 Designated EHV charges'!$A$10:$A$400),1, COUNTIF(A$4:$A25, 'Annex 2 Designated EHV charges'!$A$10:$A$400)), 0)),"")</f>
        <v/>
      </c>
      <c r="B26" s="94" t="str">
        <f>IF($A26="","",VLOOKUP($A26,'Annex 2 Designated EHV charges'!$A:$O,2,0))</f>
        <v/>
      </c>
      <c r="C26" s="95" t="str">
        <f>IF($A26="","",VLOOKUP($A26,'Annex 2 Designated EHV charges'!$A:$O,3,0))</f>
        <v/>
      </c>
      <c r="D26" s="94" t="str">
        <f>IF($A26="","",VLOOKUP($A26,'Annex 2 Designated EHV charges'!$A:$O,7,0))</f>
        <v/>
      </c>
      <c r="E26" s="97" t="str">
        <f>IFERROR(IF(VLOOKUP($A26,'Annex 2 Designated EHV charges'!$A:$O,9,FALSE)=0,"",VLOOKUP($A26,'Annex 2 Designated EHV charges'!$A:$O,9,FALSE)),"")</f>
        <v/>
      </c>
      <c r="F26" s="195" t="str">
        <f>IFERROR(IF(VLOOKUP($A26,'Annex 2 Designated EHV charges'!$A:$O,10,FALSE)=0,"",VLOOKUP($A26,'Annex 2 Designated EHV charges'!$A:$O,10,FALSE)),"")</f>
        <v/>
      </c>
      <c r="G26" s="195" t="str">
        <f>IFERROR(IF(VLOOKUP($A26,'Annex 2 Designated EHV charges'!$A:$O,11,FALSE)=0,"",VLOOKUP($A26,'Annex 2 Designated EHV charges'!$A:$O,11,FALSE)),"")</f>
        <v/>
      </c>
      <c r="H26" s="195" t="str">
        <f>IFERROR(IF(VLOOKUP($A26,'Annex 2 Designated EHV charges'!$A:$O,12,FALSE)=0,"",VLOOKUP($A26,'Annex 2 Designated EHV charges'!$A:$O,12,FALSE)),"")</f>
        <v/>
      </c>
    </row>
    <row r="27" spans="1:8" ht="12.75" customHeight="1" x14ac:dyDescent="0.2">
      <c r="A27" s="94" t="str" cm="1">
        <f t="array" ref="A27">IFERROR(INDEX('Annex 2 Designated EHV charges'!$A$10:$A$400, MATCH(0, IF(ISBLANK('Annex 2 Designated EHV charges'!$A$10:$A$400),1, COUNTIF(A$4:$A26, 'Annex 2 Designated EHV charges'!$A$10:$A$400)), 0)),"")</f>
        <v/>
      </c>
      <c r="B27" s="94" t="str">
        <f>IF($A27="","",VLOOKUP($A27,'Annex 2 Designated EHV charges'!$A:$O,2,0))</f>
        <v/>
      </c>
      <c r="C27" s="95" t="str">
        <f>IF($A27="","",VLOOKUP($A27,'Annex 2 Designated EHV charges'!$A:$O,3,0))</f>
        <v/>
      </c>
      <c r="D27" s="94" t="str">
        <f>IF($A27="","",VLOOKUP($A27,'Annex 2 Designated EHV charges'!$A:$O,7,0))</f>
        <v/>
      </c>
      <c r="E27" s="97" t="str">
        <f>IFERROR(IF(VLOOKUP($A27,'Annex 2 Designated EHV charges'!$A:$O,9,FALSE)=0,"",VLOOKUP($A27,'Annex 2 Designated EHV charges'!$A:$O,9,FALSE)),"")</f>
        <v/>
      </c>
      <c r="F27" s="195" t="str">
        <f>IFERROR(IF(VLOOKUP($A27,'Annex 2 Designated EHV charges'!$A:$O,10,FALSE)=0,"",VLOOKUP($A27,'Annex 2 Designated EHV charges'!$A:$O,10,FALSE)),"")</f>
        <v/>
      </c>
      <c r="G27" s="195" t="str">
        <f>IFERROR(IF(VLOOKUP($A27,'Annex 2 Designated EHV charges'!$A:$O,11,FALSE)=0,"",VLOOKUP($A27,'Annex 2 Designated EHV charges'!$A:$O,11,FALSE)),"")</f>
        <v/>
      </c>
      <c r="H27" s="195" t="str">
        <f>IFERROR(IF(VLOOKUP($A27,'Annex 2 Designated EHV charges'!$A:$O,12,FALSE)=0,"",VLOOKUP($A27,'Annex 2 Designated EHV charges'!$A:$O,12,FALSE)),"")</f>
        <v/>
      </c>
    </row>
    <row r="28" spans="1:8" ht="12.75" customHeight="1" x14ac:dyDescent="0.2">
      <c r="A28" s="94" t="str" cm="1">
        <f t="array" ref="A28">IFERROR(INDEX('Annex 2 Designated EHV charges'!$A$10:$A$400, MATCH(0, IF(ISBLANK('Annex 2 Designated EHV charges'!$A$10:$A$400),1, COUNTIF(A$4:$A27, 'Annex 2 Designated EHV charges'!$A$10:$A$400)), 0)),"")</f>
        <v/>
      </c>
      <c r="B28" s="94" t="str">
        <f>IF($A28="","",VLOOKUP($A28,'Annex 2 Designated EHV charges'!$A:$O,2,0))</f>
        <v/>
      </c>
      <c r="C28" s="95" t="str">
        <f>IF($A28="","",VLOOKUP($A28,'Annex 2 Designated EHV charges'!$A:$O,3,0))</f>
        <v/>
      </c>
      <c r="D28" s="94" t="str">
        <f>IF($A28="","",VLOOKUP($A28,'Annex 2 Designated EHV charges'!$A:$O,7,0))</f>
        <v/>
      </c>
      <c r="E28" s="97" t="str">
        <f>IFERROR(IF(VLOOKUP($A28,'Annex 2 Designated EHV charges'!$A:$O,9,FALSE)=0,"",VLOOKUP($A28,'Annex 2 Designated EHV charges'!$A:$O,9,FALSE)),"")</f>
        <v/>
      </c>
      <c r="F28" s="195" t="str">
        <f>IFERROR(IF(VLOOKUP($A28,'Annex 2 Designated EHV charges'!$A:$O,10,FALSE)=0,"",VLOOKUP($A28,'Annex 2 Designated EHV charges'!$A:$O,10,FALSE)),"")</f>
        <v/>
      </c>
      <c r="G28" s="195" t="str">
        <f>IFERROR(IF(VLOOKUP($A28,'Annex 2 Designated EHV charges'!$A:$O,11,FALSE)=0,"",VLOOKUP($A28,'Annex 2 Designated EHV charges'!$A:$O,11,FALSE)),"")</f>
        <v/>
      </c>
      <c r="H28" s="195" t="str">
        <f>IFERROR(IF(VLOOKUP($A28,'Annex 2 Designated EHV charges'!$A:$O,12,FALSE)=0,"",VLOOKUP($A28,'Annex 2 Designated EHV charges'!$A:$O,12,FALSE)),"")</f>
        <v/>
      </c>
    </row>
    <row r="29" spans="1:8" ht="12.75" customHeight="1" x14ac:dyDescent="0.2">
      <c r="A29" s="94" t="str" cm="1">
        <f t="array" ref="A29">IFERROR(INDEX('Annex 2 Designated EHV charges'!$A$10:$A$400, MATCH(0, IF(ISBLANK('Annex 2 Designated EHV charges'!$A$10:$A$400),1, COUNTIF(A$4:$A28, 'Annex 2 Designated EHV charges'!$A$10:$A$400)), 0)),"")</f>
        <v/>
      </c>
      <c r="B29" s="94" t="str">
        <f>IF($A29="","",VLOOKUP($A29,'Annex 2 Designated EHV charges'!$A:$O,2,0))</f>
        <v/>
      </c>
      <c r="C29" s="95" t="str">
        <f>IF($A29="","",VLOOKUP($A29,'Annex 2 Designated EHV charges'!$A:$O,3,0))</f>
        <v/>
      </c>
      <c r="D29" s="94" t="str">
        <f>IF($A29="","",VLOOKUP($A29,'Annex 2 Designated EHV charges'!$A:$O,7,0))</f>
        <v/>
      </c>
      <c r="E29" s="97" t="str">
        <f>IFERROR(IF(VLOOKUP($A29,'Annex 2 Designated EHV charges'!$A:$O,9,FALSE)=0,"",VLOOKUP($A29,'Annex 2 Designated EHV charges'!$A:$O,9,FALSE)),"")</f>
        <v/>
      </c>
      <c r="F29" s="195" t="str">
        <f>IFERROR(IF(VLOOKUP($A29,'Annex 2 Designated EHV charges'!$A:$O,10,FALSE)=0,"",VLOOKUP($A29,'Annex 2 Designated EHV charges'!$A:$O,10,FALSE)),"")</f>
        <v/>
      </c>
      <c r="G29" s="195" t="str">
        <f>IFERROR(IF(VLOOKUP($A29,'Annex 2 Designated EHV charges'!$A:$O,11,FALSE)=0,"",VLOOKUP($A29,'Annex 2 Designated EHV charges'!$A:$O,11,FALSE)),"")</f>
        <v/>
      </c>
      <c r="H29" s="195" t="str">
        <f>IFERROR(IF(VLOOKUP($A29,'Annex 2 Designated EHV charges'!$A:$O,12,FALSE)=0,"",VLOOKUP($A29,'Annex 2 Designated EHV charges'!$A:$O,12,FALSE)),"")</f>
        <v/>
      </c>
    </row>
    <row r="30" spans="1:8" ht="12.75" customHeight="1" x14ac:dyDescent="0.2">
      <c r="A30" s="94" t="str" cm="1">
        <f t="array" ref="A30">IFERROR(INDEX('Annex 2 Designated EHV charges'!$A$10:$A$400, MATCH(0, IF(ISBLANK('Annex 2 Designated EHV charges'!$A$10:$A$400),1, COUNTIF(A$4:$A29, 'Annex 2 Designated EHV charges'!$A$10:$A$400)), 0)),"")</f>
        <v/>
      </c>
      <c r="B30" s="94" t="str">
        <f>IF($A30="","",VLOOKUP($A30,'Annex 2 Designated EHV charges'!$A:$O,2,0))</f>
        <v/>
      </c>
      <c r="C30" s="95" t="str">
        <f>IF($A30="","",VLOOKUP($A30,'Annex 2 Designated EHV charges'!$A:$O,3,0))</f>
        <v/>
      </c>
      <c r="D30" s="94" t="str">
        <f>IF($A30="","",VLOOKUP($A30,'Annex 2 Designated EHV charges'!$A:$O,7,0))</f>
        <v/>
      </c>
      <c r="E30" s="97" t="str">
        <f>IFERROR(IF(VLOOKUP($A30,'Annex 2 Designated EHV charges'!$A:$O,9,FALSE)=0,"",VLOOKUP($A30,'Annex 2 Designated EHV charges'!$A:$O,9,FALSE)),"")</f>
        <v/>
      </c>
      <c r="F30" s="195" t="str">
        <f>IFERROR(IF(VLOOKUP($A30,'Annex 2 Designated EHV charges'!$A:$O,10,FALSE)=0,"",VLOOKUP($A30,'Annex 2 Designated EHV charges'!$A:$O,10,FALSE)),"")</f>
        <v/>
      </c>
      <c r="G30" s="195" t="str">
        <f>IFERROR(IF(VLOOKUP($A30,'Annex 2 Designated EHV charges'!$A:$O,11,FALSE)=0,"",VLOOKUP($A30,'Annex 2 Designated EHV charges'!$A:$O,11,FALSE)),"")</f>
        <v/>
      </c>
      <c r="H30" s="195" t="str">
        <f>IFERROR(IF(VLOOKUP($A30,'Annex 2 Designated EHV charges'!$A:$O,12,FALSE)=0,"",VLOOKUP($A30,'Annex 2 Designated EHV charges'!$A:$O,12,FALSE)),"")</f>
        <v/>
      </c>
    </row>
    <row r="31" spans="1:8" ht="12.75" customHeight="1" x14ac:dyDescent="0.2">
      <c r="A31" s="94" t="str" cm="1">
        <f t="array" ref="A31">IFERROR(INDEX('Annex 2 Designated EHV charges'!$A$10:$A$400, MATCH(0, IF(ISBLANK('Annex 2 Designated EHV charges'!$A$10:$A$400),1, COUNTIF(A$4:$A30, 'Annex 2 Designated EHV charges'!$A$10:$A$400)), 0)),"")</f>
        <v/>
      </c>
      <c r="B31" s="94" t="str">
        <f>IF($A31="","",VLOOKUP($A31,'Annex 2 Designated EHV charges'!$A:$O,2,0))</f>
        <v/>
      </c>
      <c r="C31" s="95" t="str">
        <f>IF($A31="","",VLOOKUP($A31,'Annex 2 Designated EHV charges'!$A:$O,3,0))</f>
        <v/>
      </c>
      <c r="D31" s="94" t="str">
        <f>IF($A31="","",VLOOKUP($A31,'Annex 2 Designated EHV charges'!$A:$O,7,0))</f>
        <v/>
      </c>
      <c r="E31" s="97" t="str">
        <f>IFERROR(IF(VLOOKUP($A31,'Annex 2 Designated EHV charges'!$A:$O,9,FALSE)=0,"",VLOOKUP($A31,'Annex 2 Designated EHV charges'!$A:$O,9,FALSE)),"")</f>
        <v/>
      </c>
      <c r="F31" s="195" t="str">
        <f>IFERROR(IF(VLOOKUP($A31,'Annex 2 Designated EHV charges'!$A:$O,10,FALSE)=0,"",VLOOKUP($A31,'Annex 2 Designated EHV charges'!$A:$O,10,FALSE)),"")</f>
        <v/>
      </c>
      <c r="G31" s="195" t="str">
        <f>IFERROR(IF(VLOOKUP($A31,'Annex 2 Designated EHV charges'!$A:$O,11,FALSE)=0,"",VLOOKUP($A31,'Annex 2 Designated EHV charges'!$A:$O,11,FALSE)),"")</f>
        <v/>
      </c>
      <c r="H31" s="195" t="str">
        <f>IFERROR(IF(VLOOKUP($A31,'Annex 2 Designated EHV charges'!$A:$O,12,FALSE)=0,"",VLOOKUP($A31,'Annex 2 Designated EHV charges'!$A:$O,12,FALSE)),"")</f>
        <v/>
      </c>
    </row>
    <row r="32" spans="1:8" ht="12.75" customHeight="1" x14ac:dyDescent="0.2">
      <c r="A32" s="94" t="str" cm="1">
        <f t="array" ref="A32">IFERROR(INDEX('Annex 2 Designated EHV charges'!$A$10:$A$400, MATCH(0, IF(ISBLANK('Annex 2 Designated EHV charges'!$A$10:$A$400),1, COUNTIF(A$4:$A31, 'Annex 2 Designated EHV charges'!$A$10:$A$400)), 0)),"")</f>
        <v/>
      </c>
      <c r="B32" s="94" t="str">
        <f>IF($A32="","",VLOOKUP($A32,'Annex 2 Designated EHV charges'!$A:$O,2,0))</f>
        <v/>
      </c>
      <c r="C32" s="95" t="str">
        <f>IF($A32="","",VLOOKUP($A32,'Annex 2 Designated EHV charges'!$A:$O,3,0))</f>
        <v/>
      </c>
      <c r="D32" s="94" t="str">
        <f>IF($A32="","",VLOOKUP($A32,'Annex 2 Designated EHV charges'!$A:$O,7,0))</f>
        <v/>
      </c>
      <c r="E32" s="97" t="str">
        <f>IFERROR(IF(VLOOKUP($A32,'Annex 2 Designated EHV charges'!$A:$O,9,FALSE)=0,"",VLOOKUP($A32,'Annex 2 Designated EHV charges'!$A:$O,9,FALSE)),"")</f>
        <v/>
      </c>
      <c r="F32" s="195" t="str">
        <f>IFERROR(IF(VLOOKUP($A32,'Annex 2 Designated EHV charges'!$A:$O,10,FALSE)=0,"",VLOOKUP($A32,'Annex 2 Designated EHV charges'!$A:$O,10,FALSE)),"")</f>
        <v/>
      </c>
      <c r="G32" s="195" t="str">
        <f>IFERROR(IF(VLOOKUP($A32,'Annex 2 Designated EHV charges'!$A:$O,11,FALSE)=0,"",VLOOKUP($A32,'Annex 2 Designated EHV charges'!$A:$O,11,FALSE)),"")</f>
        <v/>
      </c>
      <c r="H32" s="195" t="str">
        <f>IFERROR(IF(VLOOKUP($A32,'Annex 2 Designated EHV charges'!$A:$O,12,FALSE)=0,"",VLOOKUP($A32,'Annex 2 Designated EHV charges'!$A:$O,12,FALSE)),"")</f>
        <v/>
      </c>
    </row>
    <row r="33" spans="1:8" ht="12.75" customHeight="1" x14ac:dyDescent="0.2">
      <c r="A33" s="94" t="str" cm="1">
        <f t="array" ref="A33">IFERROR(INDEX('Annex 2 Designated EHV charges'!$A$10:$A$400, MATCH(0, IF(ISBLANK('Annex 2 Designated EHV charges'!$A$10:$A$400),1, COUNTIF(A$4:$A32, 'Annex 2 Designated EHV charges'!$A$10:$A$400)), 0)),"")</f>
        <v/>
      </c>
      <c r="B33" s="94" t="str">
        <f>IF($A33="","",VLOOKUP($A33,'Annex 2 Designated EHV charges'!$A:$O,2,0))</f>
        <v/>
      </c>
      <c r="C33" s="95" t="str">
        <f>IF($A33="","",VLOOKUP($A33,'Annex 2 Designated EHV charges'!$A:$O,3,0))</f>
        <v/>
      </c>
      <c r="D33" s="94" t="str">
        <f>IF($A33="","",VLOOKUP($A33,'Annex 2 Designated EHV charges'!$A:$O,7,0))</f>
        <v/>
      </c>
      <c r="E33" s="97" t="str">
        <f>IFERROR(IF(VLOOKUP($A33,'Annex 2 Designated EHV charges'!$A:$O,9,FALSE)=0,"",VLOOKUP($A33,'Annex 2 Designated EHV charges'!$A:$O,9,FALSE)),"")</f>
        <v/>
      </c>
      <c r="F33" s="195" t="str">
        <f>IFERROR(IF(VLOOKUP($A33,'Annex 2 Designated EHV charges'!$A:$O,10,FALSE)=0,"",VLOOKUP($A33,'Annex 2 Designated EHV charges'!$A:$O,10,FALSE)),"")</f>
        <v/>
      </c>
      <c r="G33" s="195" t="str">
        <f>IFERROR(IF(VLOOKUP($A33,'Annex 2 Designated EHV charges'!$A:$O,11,FALSE)=0,"",VLOOKUP($A33,'Annex 2 Designated EHV charges'!$A:$O,11,FALSE)),"")</f>
        <v/>
      </c>
      <c r="H33" s="195" t="str">
        <f>IFERROR(IF(VLOOKUP($A33,'Annex 2 Designated EHV charges'!$A:$O,12,FALSE)=0,"",VLOOKUP($A33,'Annex 2 Designated EHV charges'!$A:$O,12,FALSE)),"")</f>
        <v/>
      </c>
    </row>
    <row r="34" spans="1:8" ht="12.75" customHeight="1" x14ac:dyDescent="0.2">
      <c r="A34" s="94" t="str" cm="1">
        <f t="array" ref="A34">IFERROR(INDEX('Annex 2 Designated EHV charges'!$A$10:$A$400, MATCH(0, IF(ISBLANK('Annex 2 Designated EHV charges'!$A$10:$A$400),1, COUNTIF(A$4:$A33, 'Annex 2 Designated EHV charges'!$A$10:$A$400)), 0)),"")</f>
        <v/>
      </c>
      <c r="B34" s="94" t="str">
        <f>IF($A34="","",VLOOKUP($A34,'Annex 2 Designated EHV charges'!$A:$O,2,0))</f>
        <v/>
      </c>
      <c r="C34" s="95" t="str">
        <f>IF($A34="","",VLOOKUP($A34,'Annex 2 Designated EHV charges'!$A:$O,3,0))</f>
        <v/>
      </c>
      <c r="D34" s="94" t="str">
        <f>IF($A34="","",VLOOKUP($A34,'Annex 2 Designated EHV charges'!$A:$O,7,0))</f>
        <v/>
      </c>
      <c r="E34" s="97" t="str">
        <f>IFERROR(IF(VLOOKUP($A34,'Annex 2 Designated EHV charges'!$A:$O,9,FALSE)=0,"",VLOOKUP($A34,'Annex 2 Designated EHV charges'!$A:$O,9,FALSE)),"")</f>
        <v/>
      </c>
      <c r="F34" s="195" t="str">
        <f>IFERROR(IF(VLOOKUP($A34,'Annex 2 Designated EHV charges'!$A:$O,10,FALSE)=0,"",VLOOKUP($A34,'Annex 2 Designated EHV charges'!$A:$O,10,FALSE)),"")</f>
        <v/>
      </c>
      <c r="G34" s="195" t="str">
        <f>IFERROR(IF(VLOOKUP($A34,'Annex 2 Designated EHV charges'!$A:$O,11,FALSE)=0,"",VLOOKUP($A34,'Annex 2 Designated EHV charges'!$A:$O,11,FALSE)),"")</f>
        <v/>
      </c>
      <c r="H34" s="195" t="str">
        <f>IFERROR(IF(VLOOKUP($A34,'Annex 2 Designated EHV charges'!$A:$O,12,FALSE)=0,"",VLOOKUP($A34,'Annex 2 Designated EHV charges'!$A:$O,12,FALSE)),"")</f>
        <v/>
      </c>
    </row>
    <row r="35" spans="1:8" ht="12.75" customHeight="1" x14ac:dyDescent="0.2">
      <c r="A35" s="94" t="str" cm="1">
        <f t="array" ref="A35">IFERROR(INDEX('Annex 2 Designated EHV charges'!$A$10:$A$400, MATCH(0, IF(ISBLANK('Annex 2 Designated EHV charges'!$A$10:$A$400),1, COUNTIF(A$4:$A34, 'Annex 2 Designated EHV charges'!$A$10:$A$400)), 0)),"")</f>
        <v/>
      </c>
      <c r="B35" s="94" t="str">
        <f>IF($A35="","",VLOOKUP($A35,'Annex 2 Designated EHV charges'!$A:$O,2,0))</f>
        <v/>
      </c>
      <c r="C35" s="95" t="str">
        <f>IF($A35="","",VLOOKUP($A35,'Annex 2 Designated EHV charges'!$A:$O,3,0))</f>
        <v/>
      </c>
      <c r="D35" s="94" t="str">
        <f>IF($A35="","",VLOOKUP($A35,'Annex 2 Designated EHV charges'!$A:$O,7,0))</f>
        <v/>
      </c>
      <c r="E35" s="97" t="str">
        <f>IFERROR(IF(VLOOKUP($A35,'Annex 2 Designated EHV charges'!$A:$O,9,FALSE)=0,"",VLOOKUP($A35,'Annex 2 Designated EHV charges'!$A:$O,9,FALSE)),"")</f>
        <v/>
      </c>
      <c r="F35" s="195" t="str">
        <f>IFERROR(IF(VLOOKUP($A35,'Annex 2 Designated EHV charges'!$A:$O,10,FALSE)=0,"",VLOOKUP($A35,'Annex 2 Designated EHV charges'!$A:$O,10,FALSE)),"")</f>
        <v/>
      </c>
      <c r="G35" s="195" t="str">
        <f>IFERROR(IF(VLOOKUP($A35,'Annex 2 Designated EHV charges'!$A:$O,11,FALSE)=0,"",VLOOKUP($A35,'Annex 2 Designated EHV charges'!$A:$O,11,FALSE)),"")</f>
        <v/>
      </c>
      <c r="H35" s="195" t="str">
        <f>IFERROR(IF(VLOOKUP($A35,'Annex 2 Designated EHV charges'!$A:$O,12,FALSE)=0,"",VLOOKUP($A35,'Annex 2 Designated EHV charges'!$A:$O,12,FALSE)),"")</f>
        <v/>
      </c>
    </row>
    <row r="36" spans="1:8" ht="12.75" customHeight="1" x14ac:dyDescent="0.2">
      <c r="A36" s="94" t="str" cm="1">
        <f t="array" ref="A36">IFERROR(INDEX('Annex 2 Designated EHV charges'!$A$10:$A$400, MATCH(0, IF(ISBLANK('Annex 2 Designated EHV charges'!$A$10:$A$400),1, COUNTIF(A$4:$A35, 'Annex 2 Designated EHV charges'!$A$10:$A$400)), 0)),"")</f>
        <v/>
      </c>
      <c r="B36" s="94" t="str">
        <f>IF($A36="","",VLOOKUP($A36,'Annex 2 Designated EHV charges'!$A:$O,2,0))</f>
        <v/>
      </c>
      <c r="C36" s="95" t="str">
        <f>IF($A36="","",VLOOKUP($A36,'Annex 2 Designated EHV charges'!$A:$O,3,0))</f>
        <v/>
      </c>
      <c r="D36" s="94" t="str">
        <f>IF($A36="","",VLOOKUP($A36,'Annex 2 Designated EHV charges'!$A:$O,7,0))</f>
        <v/>
      </c>
      <c r="E36" s="97" t="str">
        <f>IFERROR(IF(VLOOKUP($A36,'Annex 2 Designated EHV charges'!$A:$O,9,FALSE)=0,"",VLOOKUP($A36,'Annex 2 Designated EHV charges'!$A:$O,9,FALSE)),"")</f>
        <v/>
      </c>
      <c r="F36" s="195" t="str">
        <f>IFERROR(IF(VLOOKUP($A36,'Annex 2 Designated EHV charges'!$A:$O,10,FALSE)=0,"",VLOOKUP($A36,'Annex 2 Designated EHV charges'!$A:$O,10,FALSE)),"")</f>
        <v/>
      </c>
      <c r="G36" s="195" t="str">
        <f>IFERROR(IF(VLOOKUP($A36,'Annex 2 Designated EHV charges'!$A:$O,11,FALSE)=0,"",VLOOKUP($A36,'Annex 2 Designated EHV charges'!$A:$O,11,FALSE)),"")</f>
        <v/>
      </c>
      <c r="H36" s="195" t="str">
        <f>IFERROR(IF(VLOOKUP($A36,'Annex 2 Designated EHV charges'!$A:$O,12,FALSE)=0,"",VLOOKUP($A36,'Annex 2 Designated EHV charges'!$A:$O,12,FALSE)),"")</f>
        <v/>
      </c>
    </row>
    <row r="37" spans="1:8" ht="12.75" customHeight="1" x14ac:dyDescent="0.2">
      <c r="A37" s="94" t="str" cm="1">
        <f t="array" ref="A37">IFERROR(INDEX('Annex 2 Designated EHV charges'!$A$10:$A$400, MATCH(0, IF(ISBLANK('Annex 2 Designated EHV charges'!$A$10:$A$400),1, COUNTIF(A$4:$A36, 'Annex 2 Designated EHV charges'!$A$10:$A$400)), 0)),"")</f>
        <v/>
      </c>
      <c r="B37" s="94" t="str">
        <f>IF($A37="","",VLOOKUP($A37,'Annex 2 Designated EHV charges'!$A:$O,2,0))</f>
        <v/>
      </c>
      <c r="C37" s="95" t="str">
        <f>IF($A37="","",VLOOKUP($A37,'Annex 2 Designated EHV charges'!$A:$O,3,0))</f>
        <v/>
      </c>
      <c r="D37" s="94" t="str">
        <f>IF($A37="","",VLOOKUP($A37,'Annex 2 Designated EHV charges'!$A:$O,7,0))</f>
        <v/>
      </c>
      <c r="E37" s="97" t="str">
        <f>IFERROR(IF(VLOOKUP($A37,'Annex 2 Designated EHV charges'!$A:$O,9,FALSE)=0,"",VLOOKUP($A37,'Annex 2 Designated EHV charges'!$A:$O,9,FALSE)),"")</f>
        <v/>
      </c>
      <c r="F37" s="195" t="str">
        <f>IFERROR(IF(VLOOKUP($A37,'Annex 2 Designated EHV charges'!$A:$O,10,FALSE)=0,"",VLOOKUP($A37,'Annex 2 Designated EHV charges'!$A:$O,10,FALSE)),"")</f>
        <v/>
      </c>
      <c r="G37" s="195" t="str">
        <f>IFERROR(IF(VLOOKUP($A37,'Annex 2 Designated EHV charges'!$A:$O,11,FALSE)=0,"",VLOOKUP($A37,'Annex 2 Designated EHV charges'!$A:$O,11,FALSE)),"")</f>
        <v/>
      </c>
      <c r="H37" s="195" t="str">
        <f>IFERROR(IF(VLOOKUP($A37,'Annex 2 Designated EHV charges'!$A:$O,12,FALSE)=0,"",VLOOKUP($A37,'Annex 2 Designated EHV charges'!$A:$O,12,FALSE)),"")</f>
        <v/>
      </c>
    </row>
    <row r="38" spans="1:8" ht="12.75" customHeight="1" x14ac:dyDescent="0.2">
      <c r="A38" s="94" t="str" cm="1">
        <f t="array" ref="A38">IFERROR(INDEX('Annex 2 Designated EHV charges'!$A$10:$A$400, MATCH(0, IF(ISBLANK('Annex 2 Designated EHV charges'!$A$10:$A$400),1, COUNTIF(A$4:$A37, 'Annex 2 Designated EHV charges'!$A$10:$A$400)), 0)),"")</f>
        <v/>
      </c>
      <c r="B38" s="94" t="str">
        <f>IF($A38="","",VLOOKUP($A38,'Annex 2 Designated EHV charges'!$A:$O,2,0))</f>
        <v/>
      </c>
      <c r="C38" s="95" t="str">
        <f>IF($A38="","",VLOOKUP($A38,'Annex 2 Designated EHV charges'!$A:$O,3,0))</f>
        <v/>
      </c>
      <c r="D38" s="94" t="str">
        <f>IF($A38="","",VLOOKUP($A38,'Annex 2 Designated EHV charges'!$A:$O,7,0))</f>
        <v/>
      </c>
      <c r="E38" s="97" t="str">
        <f>IFERROR(IF(VLOOKUP($A38,'Annex 2 Designated EHV charges'!$A:$O,9,FALSE)=0,"",VLOOKUP($A38,'Annex 2 Designated EHV charges'!$A:$O,9,FALSE)),"")</f>
        <v/>
      </c>
      <c r="F38" s="195" t="str">
        <f>IFERROR(IF(VLOOKUP($A38,'Annex 2 Designated EHV charges'!$A:$O,10,FALSE)=0,"",VLOOKUP($A38,'Annex 2 Designated EHV charges'!$A:$O,10,FALSE)),"")</f>
        <v/>
      </c>
      <c r="G38" s="195" t="str">
        <f>IFERROR(IF(VLOOKUP($A38,'Annex 2 Designated EHV charges'!$A:$O,11,FALSE)=0,"",VLOOKUP($A38,'Annex 2 Designated EHV charges'!$A:$O,11,FALSE)),"")</f>
        <v/>
      </c>
      <c r="H38" s="195" t="str">
        <f>IFERROR(IF(VLOOKUP($A38,'Annex 2 Designated EHV charges'!$A:$O,12,FALSE)=0,"",VLOOKUP($A38,'Annex 2 Designated EHV charges'!$A:$O,12,FALSE)),"")</f>
        <v/>
      </c>
    </row>
    <row r="39" spans="1:8" ht="12.75" customHeight="1" x14ac:dyDescent="0.2">
      <c r="A39" s="94" t="str" cm="1">
        <f t="array" ref="A39">IFERROR(INDEX('Annex 2 Designated EHV charges'!$A$10:$A$400, MATCH(0, IF(ISBLANK('Annex 2 Designated EHV charges'!$A$10:$A$400),1, COUNTIF(A$4:$A38, 'Annex 2 Designated EHV charges'!$A$10:$A$400)), 0)),"")</f>
        <v/>
      </c>
      <c r="B39" s="94" t="str">
        <f>IF($A39="","",VLOOKUP($A39,'Annex 2 Designated EHV charges'!$A:$O,2,0))</f>
        <v/>
      </c>
      <c r="C39" s="95" t="str">
        <f>IF($A39="","",VLOOKUP($A39,'Annex 2 Designated EHV charges'!$A:$O,3,0))</f>
        <v/>
      </c>
      <c r="D39" s="94" t="str">
        <f>IF($A39="","",VLOOKUP($A39,'Annex 2 Designated EHV charges'!$A:$O,7,0))</f>
        <v/>
      </c>
      <c r="E39" s="97" t="str">
        <f>IFERROR(IF(VLOOKUP($A39,'Annex 2 Designated EHV charges'!$A:$O,9,FALSE)=0,"",VLOOKUP($A39,'Annex 2 Designated EHV charges'!$A:$O,9,FALSE)),"")</f>
        <v/>
      </c>
      <c r="F39" s="195" t="str">
        <f>IFERROR(IF(VLOOKUP($A39,'Annex 2 Designated EHV charges'!$A:$O,10,FALSE)=0,"",VLOOKUP($A39,'Annex 2 Designated EHV charges'!$A:$O,10,FALSE)),"")</f>
        <v/>
      </c>
      <c r="G39" s="195" t="str">
        <f>IFERROR(IF(VLOOKUP($A39,'Annex 2 Designated EHV charges'!$A:$O,11,FALSE)=0,"",VLOOKUP($A39,'Annex 2 Designated EHV charges'!$A:$O,11,FALSE)),"")</f>
        <v/>
      </c>
      <c r="H39" s="195" t="str">
        <f>IFERROR(IF(VLOOKUP($A39,'Annex 2 Designated EHV charges'!$A:$O,12,FALSE)=0,"",VLOOKUP($A39,'Annex 2 Designated EHV charges'!$A:$O,12,FALSE)),"")</f>
        <v/>
      </c>
    </row>
    <row r="40" spans="1:8" ht="12.75" customHeight="1" x14ac:dyDescent="0.2">
      <c r="A40" s="94" t="str" cm="1">
        <f t="array" ref="A40">IFERROR(INDEX('Annex 2 Designated EHV charges'!$A$10:$A$400, MATCH(0, IF(ISBLANK('Annex 2 Designated EHV charges'!$A$10:$A$400),1, COUNTIF(A$4:$A39, 'Annex 2 Designated EHV charges'!$A$10:$A$400)), 0)),"")</f>
        <v/>
      </c>
      <c r="B40" s="94" t="str">
        <f>IF($A40="","",VLOOKUP($A40,'Annex 2 Designated EHV charges'!$A:$O,2,0))</f>
        <v/>
      </c>
      <c r="C40" s="95" t="str">
        <f>IF($A40="","",VLOOKUP($A40,'Annex 2 Designated EHV charges'!$A:$O,3,0))</f>
        <v/>
      </c>
      <c r="D40" s="94" t="str">
        <f>IF($A40="","",VLOOKUP($A40,'Annex 2 Designated EHV charges'!$A:$O,7,0))</f>
        <v/>
      </c>
      <c r="E40" s="97" t="str">
        <f>IFERROR(IF(VLOOKUP($A40,'Annex 2 Designated EHV charges'!$A:$O,9,FALSE)=0,"",VLOOKUP($A40,'Annex 2 Designated EHV charges'!$A:$O,9,FALSE)),"")</f>
        <v/>
      </c>
      <c r="F40" s="195" t="str">
        <f>IFERROR(IF(VLOOKUP($A40,'Annex 2 Designated EHV charges'!$A:$O,10,FALSE)=0,"",VLOOKUP($A40,'Annex 2 Designated EHV charges'!$A:$O,10,FALSE)),"")</f>
        <v/>
      </c>
      <c r="G40" s="195" t="str">
        <f>IFERROR(IF(VLOOKUP($A40,'Annex 2 Designated EHV charges'!$A:$O,11,FALSE)=0,"",VLOOKUP($A40,'Annex 2 Designated EHV charges'!$A:$O,11,FALSE)),"")</f>
        <v/>
      </c>
      <c r="H40" s="195" t="str">
        <f>IFERROR(IF(VLOOKUP($A40,'Annex 2 Designated EHV charges'!$A:$O,12,FALSE)=0,"",VLOOKUP($A40,'Annex 2 Designated EHV charges'!$A:$O,12,FALSE)),"")</f>
        <v/>
      </c>
    </row>
    <row r="41" spans="1:8" ht="12.75" customHeight="1" x14ac:dyDescent="0.2">
      <c r="A41" s="94" t="str" cm="1">
        <f t="array" ref="A41">IFERROR(INDEX('Annex 2 Designated EHV charges'!$A$10:$A$400, MATCH(0, IF(ISBLANK('Annex 2 Designated EHV charges'!$A$10:$A$400),1, COUNTIF(A$4:$A40, 'Annex 2 Designated EHV charges'!$A$10:$A$400)), 0)),"")</f>
        <v/>
      </c>
      <c r="B41" s="94" t="str">
        <f>IF($A41="","",VLOOKUP($A41,'Annex 2 Designated EHV charges'!$A:$O,2,0))</f>
        <v/>
      </c>
      <c r="C41" s="95" t="str">
        <f>IF($A41="","",VLOOKUP($A41,'Annex 2 Designated EHV charges'!$A:$O,3,0))</f>
        <v/>
      </c>
      <c r="D41" s="94" t="str">
        <f>IF($A41="","",VLOOKUP($A41,'Annex 2 Designated EHV charges'!$A:$O,7,0))</f>
        <v/>
      </c>
      <c r="E41" s="97" t="str">
        <f>IFERROR(IF(VLOOKUP($A41,'Annex 2 Designated EHV charges'!$A:$O,9,FALSE)=0,"",VLOOKUP($A41,'Annex 2 Designated EHV charges'!$A:$O,9,FALSE)),"")</f>
        <v/>
      </c>
      <c r="F41" s="195" t="str">
        <f>IFERROR(IF(VLOOKUP($A41,'Annex 2 Designated EHV charges'!$A:$O,10,FALSE)=0,"",VLOOKUP($A41,'Annex 2 Designated EHV charges'!$A:$O,10,FALSE)),"")</f>
        <v/>
      </c>
      <c r="G41" s="195" t="str">
        <f>IFERROR(IF(VLOOKUP($A41,'Annex 2 Designated EHV charges'!$A:$O,11,FALSE)=0,"",VLOOKUP($A41,'Annex 2 Designated EHV charges'!$A:$O,11,FALSE)),"")</f>
        <v/>
      </c>
      <c r="H41" s="195" t="str">
        <f>IFERROR(IF(VLOOKUP($A41,'Annex 2 Designated EHV charges'!$A:$O,12,FALSE)=0,"",VLOOKUP($A41,'Annex 2 Designated EHV charges'!$A:$O,12,FALSE)),"")</f>
        <v/>
      </c>
    </row>
    <row r="42" spans="1:8" ht="12.75" customHeight="1" x14ac:dyDescent="0.2">
      <c r="A42" s="94" t="str" cm="1">
        <f t="array" ref="A42">IFERROR(INDEX('Annex 2 Designated EHV charges'!$A$10:$A$400, MATCH(0, IF(ISBLANK('Annex 2 Designated EHV charges'!$A$10:$A$400),1, COUNTIF(A$4:$A41, 'Annex 2 Designated EHV charges'!$A$10:$A$400)), 0)),"")</f>
        <v/>
      </c>
      <c r="B42" s="94" t="str">
        <f>IF($A42="","",VLOOKUP($A42,'Annex 2 Designated EHV charges'!$A:$O,2,0))</f>
        <v/>
      </c>
      <c r="C42" s="95" t="str">
        <f>IF($A42="","",VLOOKUP($A42,'Annex 2 Designated EHV charges'!$A:$O,3,0))</f>
        <v/>
      </c>
      <c r="D42" s="94" t="str">
        <f>IF($A42="","",VLOOKUP($A42,'Annex 2 Designated EHV charges'!$A:$O,7,0))</f>
        <v/>
      </c>
      <c r="E42" s="97" t="str">
        <f>IFERROR(IF(VLOOKUP($A42,'Annex 2 Designated EHV charges'!$A:$O,9,FALSE)=0,"",VLOOKUP($A42,'Annex 2 Designated EHV charges'!$A:$O,9,FALSE)),"")</f>
        <v/>
      </c>
      <c r="F42" s="195" t="str">
        <f>IFERROR(IF(VLOOKUP($A42,'Annex 2 Designated EHV charges'!$A:$O,10,FALSE)=0,"",VLOOKUP($A42,'Annex 2 Designated EHV charges'!$A:$O,10,FALSE)),"")</f>
        <v/>
      </c>
      <c r="G42" s="195" t="str">
        <f>IFERROR(IF(VLOOKUP($A42,'Annex 2 Designated EHV charges'!$A:$O,11,FALSE)=0,"",VLOOKUP($A42,'Annex 2 Designated EHV charges'!$A:$O,11,FALSE)),"")</f>
        <v/>
      </c>
      <c r="H42" s="195" t="str">
        <f>IFERROR(IF(VLOOKUP($A42,'Annex 2 Designated EHV charges'!$A:$O,12,FALSE)=0,"",VLOOKUP($A42,'Annex 2 Designated EHV charges'!$A:$O,12,FALSE)),"")</f>
        <v/>
      </c>
    </row>
    <row r="43" spans="1:8" ht="12.75" customHeight="1" x14ac:dyDescent="0.2">
      <c r="A43" s="94" t="str" cm="1">
        <f t="array" ref="A43">IFERROR(INDEX('Annex 2 Designated EHV charges'!$A$10:$A$400, MATCH(0, IF(ISBLANK('Annex 2 Designated EHV charges'!$A$10:$A$400),1, COUNTIF(A$4:$A42, 'Annex 2 Designated EHV charges'!$A$10:$A$400)), 0)),"")</f>
        <v/>
      </c>
      <c r="B43" s="94" t="str">
        <f>IF($A43="","",VLOOKUP($A43,'Annex 2 Designated EHV charges'!$A:$O,2,0))</f>
        <v/>
      </c>
      <c r="C43" s="95" t="str">
        <f>IF($A43="","",VLOOKUP($A43,'Annex 2 Designated EHV charges'!$A:$O,3,0))</f>
        <v/>
      </c>
      <c r="D43" s="94" t="str">
        <f>IF($A43="","",VLOOKUP($A43,'Annex 2 Designated EHV charges'!$A:$O,7,0))</f>
        <v/>
      </c>
      <c r="E43" s="97" t="str">
        <f>IFERROR(IF(VLOOKUP($A43,'Annex 2 Designated EHV charges'!$A:$O,9,FALSE)=0,"",VLOOKUP($A43,'Annex 2 Designated EHV charges'!$A:$O,9,FALSE)),"")</f>
        <v/>
      </c>
      <c r="F43" s="195" t="str">
        <f>IFERROR(IF(VLOOKUP($A43,'Annex 2 Designated EHV charges'!$A:$O,10,FALSE)=0,"",VLOOKUP($A43,'Annex 2 Designated EHV charges'!$A:$O,10,FALSE)),"")</f>
        <v/>
      </c>
      <c r="G43" s="195" t="str">
        <f>IFERROR(IF(VLOOKUP($A43,'Annex 2 Designated EHV charges'!$A:$O,11,FALSE)=0,"",VLOOKUP($A43,'Annex 2 Designated EHV charges'!$A:$O,11,FALSE)),"")</f>
        <v/>
      </c>
      <c r="H43" s="195" t="str">
        <f>IFERROR(IF(VLOOKUP($A43,'Annex 2 Designated EHV charges'!$A:$O,12,FALSE)=0,"",VLOOKUP($A43,'Annex 2 Designated EHV charges'!$A:$O,12,FALSE)),"")</f>
        <v/>
      </c>
    </row>
    <row r="44" spans="1:8" ht="12.75" customHeight="1" x14ac:dyDescent="0.2">
      <c r="A44" s="94" t="str" cm="1">
        <f t="array" ref="A44">IFERROR(INDEX('Annex 2 Designated EHV charges'!$A$10:$A$400, MATCH(0, IF(ISBLANK('Annex 2 Designated EHV charges'!$A$10:$A$400),1, COUNTIF(A$4:$A43, 'Annex 2 Designated EHV charges'!$A$10:$A$400)), 0)),"")</f>
        <v/>
      </c>
      <c r="B44" s="94" t="str">
        <f>IF($A44="","",VLOOKUP($A44,'Annex 2 Designated EHV charges'!$A:$O,2,0))</f>
        <v/>
      </c>
      <c r="C44" s="95" t="str">
        <f>IF($A44="","",VLOOKUP($A44,'Annex 2 Designated EHV charges'!$A:$O,3,0))</f>
        <v/>
      </c>
      <c r="D44" s="94" t="str">
        <f>IF($A44="","",VLOOKUP($A44,'Annex 2 Designated EHV charges'!$A:$O,7,0))</f>
        <v/>
      </c>
      <c r="E44" s="97" t="str">
        <f>IFERROR(IF(VLOOKUP($A44,'Annex 2 Designated EHV charges'!$A:$O,9,FALSE)=0,"",VLOOKUP($A44,'Annex 2 Designated EHV charges'!$A:$O,9,FALSE)),"")</f>
        <v/>
      </c>
      <c r="F44" s="195" t="str">
        <f>IFERROR(IF(VLOOKUP($A44,'Annex 2 Designated EHV charges'!$A:$O,10,FALSE)=0,"",VLOOKUP($A44,'Annex 2 Designated EHV charges'!$A:$O,10,FALSE)),"")</f>
        <v/>
      </c>
      <c r="G44" s="195" t="str">
        <f>IFERROR(IF(VLOOKUP($A44,'Annex 2 Designated EHV charges'!$A:$O,11,FALSE)=0,"",VLOOKUP($A44,'Annex 2 Designated EHV charges'!$A:$O,11,FALSE)),"")</f>
        <v/>
      </c>
      <c r="H44" s="195" t="str">
        <f>IFERROR(IF(VLOOKUP($A44,'Annex 2 Designated EHV charges'!$A:$O,12,FALSE)=0,"",VLOOKUP($A44,'Annex 2 Designated EHV charges'!$A:$O,12,FALSE)),"")</f>
        <v/>
      </c>
    </row>
    <row r="45" spans="1:8" ht="12.75" customHeight="1" x14ac:dyDescent="0.2">
      <c r="A45" s="94" t="str" cm="1">
        <f t="array" ref="A45">IFERROR(INDEX('Annex 2 Designated EHV charges'!$A$10:$A$400, MATCH(0, IF(ISBLANK('Annex 2 Designated EHV charges'!$A$10:$A$400),1, COUNTIF(A$4:$A44, 'Annex 2 Designated EHV charges'!$A$10:$A$400)), 0)),"")</f>
        <v/>
      </c>
      <c r="B45" s="94" t="str">
        <f>IF($A45="","",VLOOKUP($A45,'Annex 2 Designated EHV charges'!$A:$O,2,0))</f>
        <v/>
      </c>
      <c r="C45" s="95" t="str">
        <f>IF($A45="","",VLOOKUP($A45,'Annex 2 Designated EHV charges'!$A:$O,3,0))</f>
        <v/>
      </c>
      <c r="D45" s="94" t="str">
        <f>IF($A45="","",VLOOKUP($A45,'Annex 2 Designated EHV charges'!$A:$O,7,0))</f>
        <v/>
      </c>
      <c r="E45" s="97" t="str">
        <f>IFERROR(IF(VLOOKUP($A45,'Annex 2 Designated EHV charges'!$A:$O,9,FALSE)=0,"",VLOOKUP($A45,'Annex 2 Designated EHV charges'!$A:$O,9,FALSE)),"")</f>
        <v/>
      </c>
      <c r="F45" s="195" t="str">
        <f>IFERROR(IF(VLOOKUP($A45,'Annex 2 Designated EHV charges'!$A:$O,10,FALSE)=0,"",VLOOKUP($A45,'Annex 2 Designated EHV charges'!$A:$O,10,FALSE)),"")</f>
        <v/>
      </c>
      <c r="G45" s="195" t="str">
        <f>IFERROR(IF(VLOOKUP($A45,'Annex 2 Designated EHV charges'!$A:$O,11,FALSE)=0,"",VLOOKUP($A45,'Annex 2 Designated EHV charges'!$A:$O,11,FALSE)),"")</f>
        <v/>
      </c>
      <c r="H45" s="195" t="str">
        <f>IFERROR(IF(VLOOKUP($A45,'Annex 2 Designated EHV charges'!$A:$O,12,FALSE)=0,"",VLOOKUP($A45,'Annex 2 Designated EHV charges'!$A:$O,12,FALSE)),"")</f>
        <v/>
      </c>
    </row>
    <row r="46" spans="1:8" ht="12.75" customHeight="1" x14ac:dyDescent="0.2">
      <c r="A46" s="94" t="str" cm="1">
        <f t="array" ref="A46">IFERROR(INDEX('Annex 2 Designated EHV charges'!$A$10:$A$400, MATCH(0, IF(ISBLANK('Annex 2 Designated EHV charges'!$A$10:$A$400),1, COUNTIF(A$4:$A45, 'Annex 2 Designated EHV charges'!$A$10:$A$400)), 0)),"")</f>
        <v/>
      </c>
      <c r="B46" s="94" t="str">
        <f>IF($A46="","",VLOOKUP($A46,'Annex 2 Designated EHV charges'!$A:$O,2,0))</f>
        <v/>
      </c>
      <c r="C46" s="95" t="str">
        <f>IF($A46="","",VLOOKUP($A46,'Annex 2 Designated EHV charges'!$A:$O,3,0))</f>
        <v/>
      </c>
      <c r="D46" s="94" t="str">
        <f>IF($A46="","",VLOOKUP($A46,'Annex 2 Designated EHV charges'!$A:$O,7,0))</f>
        <v/>
      </c>
      <c r="E46" s="97" t="str">
        <f>IFERROR(IF(VLOOKUP($A46,'Annex 2 Designated EHV charges'!$A:$O,9,FALSE)=0,"",VLOOKUP($A46,'Annex 2 Designated EHV charges'!$A:$O,9,FALSE)),"")</f>
        <v/>
      </c>
      <c r="F46" s="195" t="str">
        <f>IFERROR(IF(VLOOKUP($A46,'Annex 2 Designated EHV charges'!$A:$O,10,FALSE)=0,"",VLOOKUP($A46,'Annex 2 Designated EHV charges'!$A:$O,10,FALSE)),"")</f>
        <v/>
      </c>
      <c r="G46" s="195" t="str">
        <f>IFERROR(IF(VLOOKUP($A46,'Annex 2 Designated EHV charges'!$A:$O,11,FALSE)=0,"",VLOOKUP($A46,'Annex 2 Designated EHV charges'!$A:$O,11,FALSE)),"")</f>
        <v/>
      </c>
      <c r="H46" s="195" t="str">
        <f>IFERROR(IF(VLOOKUP($A46,'Annex 2 Designated EHV charges'!$A:$O,12,FALSE)=0,"",VLOOKUP($A46,'Annex 2 Designated EHV charges'!$A:$O,12,FALSE)),"")</f>
        <v/>
      </c>
    </row>
    <row r="47" spans="1:8" ht="12.75" customHeight="1" x14ac:dyDescent="0.2">
      <c r="A47" s="94" t="str" cm="1">
        <f t="array" ref="A47">IFERROR(INDEX('Annex 2 Designated EHV charges'!$A$10:$A$400, MATCH(0, IF(ISBLANK('Annex 2 Designated EHV charges'!$A$10:$A$400),1, COUNTIF(A$4:$A46, 'Annex 2 Designated EHV charges'!$A$10:$A$400)), 0)),"")</f>
        <v/>
      </c>
      <c r="B47" s="94" t="str">
        <f>IF($A47="","",VLOOKUP($A47,'Annex 2 Designated EHV charges'!$A:$O,2,0))</f>
        <v/>
      </c>
      <c r="C47" s="95" t="str">
        <f>IF($A47="","",VLOOKUP($A47,'Annex 2 Designated EHV charges'!$A:$O,3,0))</f>
        <v/>
      </c>
      <c r="D47" s="94" t="str">
        <f>IF($A47="","",VLOOKUP($A47,'Annex 2 Designated EHV charges'!$A:$O,7,0))</f>
        <v/>
      </c>
      <c r="E47" s="97" t="str">
        <f>IFERROR(IF(VLOOKUP($A47,'Annex 2 Designated EHV charges'!$A:$O,9,FALSE)=0,"",VLOOKUP($A47,'Annex 2 Designated EHV charges'!$A:$O,9,FALSE)),"")</f>
        <v/>
      </c>
      <c r="F47" s="195" t="str">
        <f>IFERROR(IF(VLOOKUP($A47,'Annex 2 Designated EHV charges'!$A:$O,10,FALSE)=0,"",VLOOKUP($A47,'Annex 2 Designated EHV charges'!$A:$O,10,FALSE)),"")</f>
        <v/>
      </c>
      <c r="G47" s="195" t="str">
        <f>IFERROR(IF(VLOOKUP($A47,'Annex 2 Designated EHV charges'!$A:$O,11,FALSE)=0,"",VLOOKUP($A47,'Annex 2 Designated EHV charges'!$A:$O,11,FALSE)),"")</f>
        <v/>
      </c>
      <c r="H47" s="195" t="str">
        <f>IFERROR(IF(VLOOKUP($A47,'Annex 2 Designated EHV charges'!$A:$O,12,FALSE)=0,"",VLOOKUP($A47,'Annex 2 Designated EHV charges'!$A:$O,12,FALSE)),"")</f>
        <v/>
      </c>
    </row>
    <row r="48" spans="1:8" ht="12.75" customHeight="1" x14ac:dyDescent="0.2">
      <c r="A48" s="94" t="str" cm="1">
        <f t="array" ref="A48">IFERROR(INDEX('Annex 2 Designated EHV charges'!$A$10:$A$400, MATCH(0, IF(ISBLANK('Annex 2 Designated EHV charges'!$A$10:$A$400),1, COUNTIF(A$4:$A47, 'Annex 2 Designated EHV charges'!$A$10:$A$400)), 0)),"")</f>
        <v/>
      </c>
      <c r="B48" s="94" t="str">
        <f>IF($A48="","",VLOOKUP($A48,'Annex 2 Designated EHV charges'!$A:$O,2,0))</f>
        <v/>
      </c>
      <c r="C48" s="95" t="str">
        <f>IF($A48="","",VLOOKUP($A48,'Annex 2 Designated EHV charges'!$A:$O,3,0))</f>
        <v/>
      </c>
      <c r="D48" s="94" t="str">
        <f>IF($A48="","",VLOOKUP($A48,'Annex 2 Designated EHV charges'!$A:$O,7,0))</f>
        <v/>
      </c>
      <c r="E48" s="97" t="str">
        <f>IFERROR(IF(VLOOKUP($A48,'Annex 2 Designated EHV charges'!$A:$O,9,FALSE)=0,"",VLOOKUP($A48,'Annex 2 Designated EHV charges'!$A:$O,9,FALSE)),"")</f>
        <v/>
      </c>
      <c r="F48" s="195" t="str">
        <f>IFERROR(IF(VLOOKUP($A48,'Annex 2 Designated EHV charges'!$A:$O,10,FALSE)=0,"",VLOOKUP($A48,'Annex 2 Designated EHV charges'!$A:$O,10,FALSE)),"")</f>
        <v/>
      </c>
      <c r="G48" s="195" t="str">
        <f>IFERROR(IF(VLOOKUP($A48,'Annex 2 Designated EHV charges'!$A:$O,11,FALSE)=0,"",VLOOKUP($A48,'Annex 2 Designated EHV charges'!$A:$O,11,FALSE)),"")</f>
        <v/>
      </c>
      <c r="H48" s="195" t="str">
        <f>IFERROR(IF(VLOOKUP($A48,'Annex 2 Designated EHV charges'!$A:$O,12,FALSE)=0,"",VLOOKUP($A48,'Annex 2 Designated EHV charges'!$A:$O,12,FALSE)),"")</f>
        <v/>
      </c>
    </row>
    <row r="49" spans="1:8" ht="12.75" customHeight="1" x14ac:dyDescent="0.2">
      <c r="A49" s="94" t="str" cm="1">
        <f t="array" ref="A49">IFERROR(INDEX('Annex 2 Designated EHV charges'!$A$10:$A$400, MATCH(0, IF(ISBLANK('Annex 2 Designated EHV charges'!$A$10:$A$400),1, COUNTIF(A$4:$A48, 'Annex 2 Designated EHV charges'!$A$10:$A$400)), 0)),"")</f>
        <v/>
      </c>
      <c r="B49" s="94" t="str">
        <f>IF($A49="","",VLOOKUP($A49,'Annex 2 Designated EHV charges'!$A:$O,2,0))</f>
        <v/>
      </c>
      <c r="C49" s="95" t="str">
        <f>IF($A49="","",VLOOKUP($A49,'Annex 2 Designated EHV charges'!$A:$O,3,0))</f>
        <v/>
      </c>
      <c r="D49" s="94" t="str">
        <f>IF($A49="","",VLOOKUP($A49,'Annex 2 Designated EHV charges'!$A:$O,7,0))</f>
        <v/>
      </c>
      <c r="E49" s="97" t="str">
        <f>IFERROR(IF(VLOOKUP($A49,'Annex 2 Designated EHV charges'!$A:$O,9,FALSE)=0,"",VLOOKUP($A49,'Annex 2 Designated EHV charges'!$A:$O,9,FALSE)),"")</f>
        <v/>
      </c>
      <c r="F49" s="195" t="str">
        <f>IFERROR(IF(VLOOKUP($A49,'Annex 2 Designated EHV charges'!$A:$O,10,FALSE)=0,"",VLOOKUP($A49,'Annex 2 Designated EHV charges'!$A:$O,10,FALSE)),"")</f>
        <v/>
      </c>
      <c r="G49" s="195" t="str">
        <f>IFERROR(IF(VLOOKUP($A49,'Annex 2 Designated EHV charges'!$A:$O,11,FALSE)=0,"",VLOOKUP($A49,'Annex 2 Designated EHV charges'!$A:$O,11,FALSE)),"")</f>
        <v/>
      </c>
      <c r="H49" s="195" t="str">
        <f>IFERROR(IF(VLOOKUP($A49,'Annex 2 Designated EHV charges'!$A:$O,12,FALSE)=0,"",VLOOKUP($A49,'Annex 2 Designated EHV charges'!$A:$O,12,FALSE)),"")</f>
        <v/>
      </c>
    </row>
    <row r="50" spans="1:8" ht="12.75" customHeight="1" x14ac:dyDescent="0.2">
      <c r="A50" s="94" t="str" cm="1">
        <f t="array" ref="A50">IFERROR(INDEX('Annex 2 Designated EHV charges'!$A$10:$A$400, MATCH(0, IF(ISBLANK('Annex 2 Designated EHV charges'!$A$10:$A$400),1, COUNTIF(A$4:$A49, 'Annex 2 Designated EHV charges'!$A$10:$A$400)), 0)),"")</f>
        <v/>
      </c>
      <c r="B50" s="94" t="str">
        <f>IF($A50="","",VLOOKUP($A50,'Annex 2 Designated EHV charges'!$A:$O,2,0))</f>
        <v/>
      </c>
      <c r="C50" s="95" t="str">
        <f>IF($A50="","",VLOOKUP($A50,'Annex 2 Designated EHV charges'!$A:$O,3,0))</f>
        <v/>
      </c>
      <c r="D50" s="94" t="str">
        <f>IF($A50="","",VLOOKUP($A50,'Annex 2 Designated EHV charges'!$A:$O,7,0))</f>
        <v/>
      </c>
      <c r="E50" s="97" t="str">
        <f>IFERROR(IF(VLOOKUP($A50,'Annex 2 Designated EHV charges'!$A:$O,9,FALSE)=0,"",VLOOKUP($A50,'Annex 2 Designated EHV charges'!$A:$O,9,FALSE)),"")</f>
        <v/>
      </c>
      <c r="F50" s="195" t="str">
        <f>IFERROR(IF(VLOOKUP($A50,'Annex 2 Designated EHV charges'!$A:$O,10,FALSE)=0,"",VLOOKUP($A50,'Annex 2 Designated EHV charges'!$A:$O,10,FALSE)),"")</f>
        <v/>
      </c>
      <c r="G50" s="195" t="str">
        <f>IFERROR(IF(VLOOKUP($A50,'Annex 2 Designated EHV charges'!$A:$O,11,FALSE)=0,"",VLOOKUP($A50,'Annex 2 Designated EHV charges'!$A:$O,11,FALSE)),"")</f>
        <v/>
      </c>
      <c r="H50" s="195" t="str">
        <f>IFERROR(IF(VLOOKUP($A50,'Annex 2 Designated EHV charges'!$A:$O,12,FALSE)=0,"",VLOOKUP($A50,'Annex 2 Designated EHV charges'!$A:$O,12,FALSE)),"")</f>
        <v/>
      </c>
    </row>
    <row r="51" spans="1:8" ht="12.75" customHeight="1" x14ac:dyDescent="0.2">
      <c r="A51" s="94" t="str" cm="1">
        <f t="array" ref="A51">IFERROR(INDEX('Annex 2 Designated EHV charges'!$A$10:$A$400, MATCH(0, IF(ISBLANK('Annex 2 Designated EHV charges'!$A$10:$A$400),1, COUNTIF(A$4:$A50, 'Annex 2 Designated EHV charges'!$A$10:$A$400)), 0)),"")</f>
        <v/>
      </c>
      <c r="B51" s="94" t="str">
        <f>IF($A51="","",VLOOKUP($A51,'Annex 2 Designated EHV charges'!$A:$O,2,0))</f>
        <v/>
      </c>
      <c r="C51" s="95" t="str">
        <f>IF($A51="","",VLOOKUP($A51,'Annex 2 Designated EHV charges'!$A:$O,3,0))</f>
        <v/>
      </c>
      <c r="D51" s="94" t="str">
        <f>IF($A51="","",VLOOKUP($A51,'Annex 2 Designated EHV charges'!$A:$O,7,0))</f>
        <v/>
      </c>
      <c r="E51" s="97" t="str">
        <f>IFERROR(IF(VLOOKUP($A51,'Annex 2 Designated EHV charges'!$A:$O,9,FALSE)=0,"",VLOOKUP($A51,'Annex 2 Designated EHV charges'!$A:$O,9,FALSE)),"")</f>
        <v/>
      </c>
      <c r="F51" s="195" t="str">
        <f>IFERROR(IF(VLOOKUP($A51,'Annex 2 Designated EHV charges'!$A:$O,10,FALSE)=0,"",VLOOKUP($A51,'Annex 2 Designated EHV charges'!$A:$O,10,FALSE)),"")</f>
        <v/>
      </c>
      <c r="G51" s="195" t="str">
        <f>IFERROR(IF(VLOOKUP($A51,'Annex 2 Designated EHV charges'!$A:$O,11,FALSE)=0,"",VLOOKUP($A51,'Annex 2 Designated EHV charges'!$A:$O,11,FALSE)),"")</f>
        <v/>
      </c>
      <c r="H51" s="195" t="str">
        <f>IFERROR(IF(VLOOKUP($A51,'Annex 2 Designated EHV charges'!$A:$O,12,FALSE)=0,"",VLOOKUP($A51,'Annex 2 Designated EHV charges'!$A:$O,12,FALSE)),"")</f>
        <v/>
      </c>
    </row>
    <row r="52" spans="1:8" ht="12.75" customHeight="1" x14ac:dyDescent="0.2">
      <c r="A52" s="94" t="str" cm="1">
        <f t="array" ref="A52">IFERROR(INDEX('Annex 2 Designated EHV charges'!$A$10:$A$400, MATCH(0, IF(ISBLANK('Annex 2 Designated EHV charges'!$A$10:$A$400),1, COUNTIF(A$4:$A51, 'Annex 2 Designated EHV charges'!$A$10:$A$400)), 0)),"")</f>
        <v/>
      </c>
      <c r="B52" s="94" t="str">
        <f>IF($A52="","",VLOOKUP($A52,'Annex 2 Designated EHV charges'!$A:$O,2,0))</f>
        <v/>
      </c>
      <c r="C52" s="95" t="str">
        <f>IF($A52="","",VLOOKUP($A52,'Annex 2 Designated EHV charges'!$A:$O,3,0))</f>
        <v/>
      </c>
      <c r="D52" s="94" t="str">
        <f>IF($A52="","",VLOOKUP($A52,'Annex 2 Designated EHV charges'!$A:$O,7,0))</f>
        <v/>
      </c>
      <c r="E52" s="97" t="str">
        <f>IFERROR(IF(VLOOKUP($A52,'Annex 2 Designated EHV charges'!$A:$O,9,FALSE)=0,"",VLOOKUP($A52,'Annex 2 Designated EHV charges'!$A:$O,9,FALSE)),"")</f>
        <v/>
      </c>
      <c r="F52" s="195" t="str">
        <f>IFERROR(IF(VLOOKUP($A52,'Annex 2 Designated EHV charges'!$A:$O,10,FALSE)=0,"",VLOOKUP($A52,'Annex 2 Designated EHV charges'!$A:$O,10,FALSE)),"")</f>
        <v/>
      </c>
      <c r="G52" s="195" t="str">
        <f>IFERROR(IF(VLOOKUP($A52,'Annex 2 Designated EHV charges'!$A:$O,11,FALSE)=0,"",VLOOKUP($A52,'Annex 2 Designated EHV charges'!$A:$O,11,FALSE)),"")</f>
        <v/>
      </c>
      <c r="H52" s="195" t="str">
        <f>IFERROR(IF(VLOOKUP($A52,'Annex 2 Designated EHV charges'!$A:$O,12,FALSE)=0,"",VLOOKUP($A52,'Annex 2 Designated EHV charges'!$A:$O,12,FALSE)),"")</f>
        <v/>
      </c>
    </row>
    <row r="53" spans="1:8" ht="12.75" customHeight="1" x14ac:dyDescent="0.2">
      <c r="A53" s="94" t="str" cm="1">
        <f t="array" ref="A53">IFERROR(INDEX('Annex 2 Designated EHV charges'!$A$10:$A$400, MATCH(0, IF(ISBLANK('Annex 2 Designated EHV charges'!$A$10:$A$400),1, COUNTIF(A$4:$A52, 'Annex 2 Designated EHV charges'!$A$10:$A$400)), 0)),"")</f>
        <v/>
      </c>
      <c r="B53" s="94" t="str">
        <f>IF($A53="","",VLOOKUP($A53,'Annex 2 Designated EHV charges'!$A:$O,2,0))</f>
        <v/>
      </c>
      <c r="C53" s="95" t="str">
        <f>IF($A53="","",VLOOKUP($A53,'Annex 2 Designated EHV charges'!$A:$O,3,0))</f>
        <v/>
      </c>
      <c r="D53" s="94" t="str">
        <f>IF($A53="","",VLOOKUP($A53,'Annex 2 Designated EHV charges'!$A:$O,7,0))</f>
        <v/>
      </c>
      <c r="E53" s="97" t="str">
        <f>IFERROR(IF(VLOOKUP($A53,'Annex 2 Designated EHV charges'!$A:$O,9,FALSE)=0,"",VLOOKUP($A53,'Annex 2 Designated EHV charges'!$A:$O,9,FALSE)),"")</f>
        <v/>
      </c>
      <c r="F53" s="195" t="str">
        <f>IFERROR(IF(VLOOKUP($A53,'Annex 2 Designated EHV charges'!$A:$O,10,FALSE)=0,"",VLOOKUP($A53,'Annex 2 Designated EHV charges'!$A:$O,10,FALSE)),"")</f>
        <v/>
      </c>
      <c r="G53" s="195" t="str">
        <f>IFERROR(IF(VLOOKUP($A53,'Annex 2 Designated EHV charges'!$A:$O,11,FALSE)=0,"",VLOOKUP($A53,'Annex 2 Designated EHV charges'!$A:$O,11,FALSE)),"")</f>
        <v/>
      </c>
      <c r="H53" s="195" t="str">
        <f>IFERROR(IF(VLOOKUP($A53,'Annex 2 Designated EHV charges'!$A:$O,12,FALSE)=0,"",VLOOKUP($A53,'Annex 2 Designated EHV charges'!$A:$O,12,FALSE)),"")</f>
        <v/>
      </c>
    </row>
    <row r="54" spans="1:8" ht="12.75" customHeight="1" x14ac:dyDescent="0.2">
      <c r="A54" s="94" t="str" cm="1">
        <f t="array" ref="A54">IFERROR(INDEX('Annex 2 Designated EHV charges'!$A$10:$A$400, MATCH(0, IF(ISBLANK('Annex 2 Designated EHV charges'!$A$10:$A$400),1, COUNTIF(A$4:$A53, 'Annex 2 Designated EHV charges'!$A$10:$A$400)), 0)),"")</f>
        <v/>
      </c>
      <c r="B54" s="94" t="str">
        <f>IF($A54="","",VLOOKUP($A54,'Annex 2 Designated EHV charges'!$A:$O,2,0))</f>
        <v/>
      </c>
      <c r="C54" s="95" t="str">
        <f>IF($A54="","",VLOOKUP($A54,'Annex 2 Designated EHV charges'!$A:$O,3,0))</f>
        <v/>
      </c>
      <c r="D54" s="94" t="str">
        <f>IF($A54="","",VLOOKUP($A54,'Annex 2 Designated EHV charges'!$A:$O,7,0))</f>
        <v/>
      </c>
      <c r="E54" s="97" t="str">
        <f>IFERROR(IF(VLOOKUP($A54,'Annex 2 Designated EHV charges'!$A:$O,9,FALSE)=0,"",VLOOKUP($A54,'Annex 2 Designated EHV charges'!$A:$O,9,FALSE)),"")</f>
        <v/>
      </c>
      <c r="F54" s="195" t="str">
        <f>IFERROR(IF(VLOOKUP($A54,'Annex 2 Designated EHV charges'!$A:$O,10,FALSE)=0,"",VLOOKUP($A54,'Annex 2 Designated EHV charges'!$A:$O,10,FALSE)),"")</f>
        <v/>
      </c>
      <c r="G54" s="195" t="str">
        <f>IFERROR(IF(VLOOKUP($A54,'Annex 2 Designated EHV charges'!$A:$O,11,FALSE)=0,"",VLOOKUP($A54,'Annex 2 Designated EHV charges'!$A:$O,11,FALSE)),"")</f>
        <v/>
      </c>
      <c r="H54" s="195" t="str">
        <f>IFERROR(IF(VLOOKUP($A54,'Annex 2 Designated EHV charges'!$A:$O,12,FALSE)=0,"",VLOOKUP($A54,'Annex 2 Designated EHV charges'!$A:$O,12,FALSE)),"")</f>
        <v/>
      </c>
    </row>
    <row r="55" spans="1:8" ht="12.75" customHeight="1" x14ac:dyDescent="0.2">
      <c r="A55" s="94" t="str" cm="1">
        <f t="array" ref="A55">IFERROR(INDEX('Annex 2 Designated EHV charges'!$A$10:$A$400, MATCH(0, IF(ISBLANK('Annex 2 Designated EHV charges'!$A$10:$A$400),1, COUNTIF(A$4:$A54, 'Annex 2 Designated EHV charges'!$A$10:$A$400)), 0)),"")</f>
        <v/>
      </c>
      <c r="B55" s="94" t="str">
        <f>IF($A55="","",VLOOKUP($A55,'Annex 2 Designated EHV charges'!$A:$O,2,0))</f>
        <v/>
      </c>
      <c r="C55" s="95" t="str">
        <f>IF($A55="","",VLOOKUP($A55,'Annex 2 Designated EHV charges'!$A:$O,3,0))</f>
        <v/>
      </c>
      <c r="D55" s="94" t="str">
        <f>IF($A55="","",VLOOKUP($A55,'Annex 2 Designated EHV charges'!$A:$O,7,0))</f>
        <v/>
      </c>
      <c r="E55" s="97" t="str">
        <f>IFERROR(IF(VLOOKUP($A55,'Annex 2 Designated EHV charges'!$A:$O,9,FALSE)=0,"",VLOOKUP($A55,'Annex 2 Designated EHV charges'!$A:$O,9,FALSE)),"")</f>
        <v/>
      </c>
      <c r="F55" s="195" t="str">
        <f>IFERROR(IF(VLOOKUP($A55,'Annex 2 Designated EHV charges'!$A:$O,10,FALSE)=0,"",VLOOKUP($A55,'Annex 2 Designated EHV charges'!$A:$O,10,FALSE)),"")</f>
        <v/>
      </c>
      <c r="G55" s="195" t="str">
        <f>IFERROR(IF(VLOOKUP($A55,'Annex 2 Designated EHV charges'!$A:$O,11,FALSE)=0,"",VLOOKUP($A55,'Annex 2 Designated EHV charges'!$A:$O,11,FALSE)),"")</f>
        <v/>
      </c>
      <c r="H55" s="195" t="str">
        <f>IFERROR(IF(VLOOKUP($A55,'Annex 2 Designated EHV charges'!$A:$O,12,FALSE)=0,"",VLOOKUP($A55,'Annex 2 Designated EHV charges'!$A:$O,12,FALSE)),"")</f>
        <v/>
      </c>
    </row>
    <row r="56" spans="1:8" ht="12.75" customHeight="1" x14ac:dyDescent="0.2">
      <c r="A56" s="94" t="str" cm="1">
        <f t="array" ref="A56">IFERROR(INDEX('Annex 2 Designated EHV charges'!$A$10:$A$400, MATCH(0, IF(ISBLANK('Annex 2 Designated EHV charges'!$A$10:$A$400),1, COUNTIF(A$4:$A55, 'Annex 2 Designated EHV charges'!$A$10:$A$400)), 0)),"")</f>
        <v/>
      </c>
      <c r="B56" s="94" t="str">
        <f>IF($A56="","",VLOOKUP($A56,'Annex 2 Designated EHV charges'!$A:$O,2,0))</f>
        <v/>
      </c>
      <c r="C56" s="95" t="str">
        <f>IF($A56="","",VLOOKUP($A56,'Annex 2 Designated EHV charges'!$A:$O,3,0))</f>
        <v/>
      </c>
      <c r="D56" s="94" t="str">
        <f>IF($A56="","",VLOOKUP($A56,'Annex 2 Designated EHV charges'!$A:$O,7,0))</f>
        <v/>
      </c>
      <c r="E56" s="97" t="str">
        <f>IFERROR(IF(VLOOKUP($A56,'Annex 2 Designated EHV charges'!$A:$O,9,FALSE)=0,"",VLOOKUP($A56,'Annex 2 Designated EHV charges'!$A:$O,9,FALSE)),"")</f>
        <v/>
      </c>
      <c r="F56" s="195" t="str">
        <f>IFERROR(IF(VLOOKUP($A56,'Annex 2 Designated EHV charges'!$A:$O,10,FALSE)=0,"",VLOOKUP($A56,'Annex 2 Designated EHV charges'!$A:$O,10,FALSE)),"")</f>
        <v/>
      </c>
      <c r="G56" s="195" t="str">
        <f>IFERROR(IF(VLOOKUP($A56,'Annex 2 Designated EHV charges'!$A:$O,11,FALSE)=0,"",VLOOKUP($A56,'Annex 2 Designated EHV charges'!$A:$O,11,FALSE)),"")</f>
        <v/>
      </c>
      <c r="H56" s="195" t="str">
        <f>IFERROR(IF(VLOOKUP($A56,'Annex 2 Designated EHV charges'!$A:$O,12,FALSE)=0,"",VLOOKUP($A56,'Annex 2 Designated EHV charges'!$A:$O,12,FALSE)),"")</f>
        <v/>
      </c>
    </row>
    <row r="57" spans="1:8" ht="12.75" customHeight="1" x14ac:dyDescent="0.2">
      <c r="A57" s="94" t="str" cm="1">
        <f t="array" ref="A57">IFERROR(INDEX('Annex 2 Designated EHV charges'!$A$10:$A$400, MATCH(0, IF(ISBLANK('Annex 2 Designated EHV charges'!$A$10:$A$400),1, COUNTIF(A$4:$A56, 'Annex 2 Designated EHV charges'!$A$10:$A$400)), 0)),"")</f>
        <v/>
      </c>
      <c r="B57" s="94" t="str">
        <f>IF($A57="","",VLOOKUP($A57,'Annex 2 Designated EHV charges'!$A:$O,2,0))</f>
        <v/>
      </c>
      <c r="C57" s="95" t="str">
        <f>IF($A57="","",VLOOKUP($A57,'Annex 2 Designated EHV charges'!$A:$O,3,0))</f>
        <v/>
      </c>
      <c r="D57" s="94" t="str">
        <f>IF($A57="","",VLOOKUP($A57,'Annex 2 Designated EHV charges'!$A:$O,7,0))</f>
        <v/>
      </c>
      <c r="E57" s="97" t="str">
        <f>IFERROR(IF(VLOOKUP($A57,'Annex 2 Designated EHV charges'!$A:$O,9,FALSE)=0,"",VLOOKUP($A57,'Annex 2 Designated EHV charges'!$A:$O,9,FALSE)),"")</f>
        <v/>
      </c>
      <c r="F57" s="195" t="str">
        <f>IFERROR(IF(VLOOKUP($A57,'Annex 2 Designated EHV charges'!$A:$O,10,FALSE)=0,"",VLOOKUP($A57,'Annex 2 Designated EHV charges'!$A:$O,10,FALSE)),"")</f>
        <v/>
      </c>
      <c r="G57" s="195" t="str">
        <f>IFERROR(IF(VLOOKUP($A57,'Annex 2 Designated EHV charges'!$A:$O,11,FALSE)=0,"",VLOOKUP($A57,'Annex 2 Designated EHV charges'!$A:$O,11,FALSE)),"")</f>
        <v/>
      </c>
      <c r="H57" s="195" t="str">
        <f>IFERROR(IF(VLOOKUP($A57,'Annex 2 Designated EHV charges'!$A:$O,12,FALSE)=0,"",VLOOKUP($A57,'Annex 2 Designated EHV charges'!$A:$O,12,FALSE)),"")</f>
        <v/>
      </c>
    </row>
    <row r="58" spans="1:8" ht="12.75" customHeight="1" x14ac:dyDescent="0.2">
      <c r="A58" s="94" t="str" cm="1">
        <f t="array" ref="A58">IFERROR(INDEX('Annex 2 Designated EHV charges'!$A$10:$A$400, MATCH(0, IF(ISBLANK('Annex 2 Designated EHV charges'!$A$10:$A$400),1, COUNTIF(A$4:$A57, 'Annex 2 Designated EHV charges'!$A$10:$A$400)), 0)),"")</f>
        <v/>
      </c>
      <c r="B58" s="94" t="str">
        <f>IF($A58="","",VLOOKUP($A58,'Annex 2 Designated EHV charges'!$A:$O,2,0))</f>
        <v/>
      </c>
      <c r="C58" s="95" t="str">
        <f>IF($A58="","",VLOOKUP($A58,'Annex 2 Designated EHV charges'!$A:$O,3,0))</f>
        <v/>
      </c>
      <c r="D58" s="94" t="str">
        <f>IF($A58="","",VLOOKUP($A58,'Annex 2 Designated EHV charges'!$A:$O,7,0))</f>
        <v/>
      </c>
      <c r="E58" s="97" t="str">
        <f>IFERROR(IF(VLOOKUP($A58,'Annex 2 Designated EHV charges'!$A:$O,9,FALSE)=0,"",VLOOKUP($A58,'Annex 2 Designated EHV charges'!$A:$O,9,FALSE)),"")</f>
        <v/>
      </c>
      <c r="F58" s="195" t="str">
        <f>IFERROR(IF(VLOOKUP($A58,'Annex 2 Designated EHV charges'!$A:$O,10,FALSE)=0,"",VLOOKUP($A58,'Annex 2 Designated EHV charges'!$A:$O,10,FALSE)),"")</f>
        <v/>
      </c>
      <c r="G58" s="195" t="str">
        <f>IFERROR(IF(VLOOKUP($A58,'Annex 2 Designated EHV charges'!$A:$O,11,FALSE)=0,"",VLOOKUP($A58,'Annex 2 Designated EHV charges'!$A:$O,11,FALSE)),"")</f>
        <v/>
      </c>
      <c r="H58" s="195" t="str">
        <f>IFERROR(IF(VLOOKUP($A58,'Annex 2 Designated EHV charges'!$A:$O,12,FALSE)=0,"",VLOOKUP($A58,'Annex 2 Designated EHV charges'!$A:$O,12,FALSE)),"")</f>
        <v/>
      </c>
    </row>
    <row r="59" spans="1:8" ht="12.75" customHeight="1" x14ac:dyDescent="0.2">
      <c r="A59" s="94" t="str" cm="1">
        <f t="array" ref="A59">IFERROR(INDEX('Annex 2 Designated EHV charges'!$A$10:$A$400, MATCH(0, IF(ISBLANK('Annex 2 Designated EHV charges'!$A$10:$A$400),1, COUNTIF(A$4:$A58, 'Annex 2 Designated EHV charges'!$A$10:$A$400)), 0)),"")</f>
        <v/>
      </c>
      <c r="B59" s="94" t="str">
        <f>IF($A59="","",VLOOKUP($A59,'Annex 2 Designated EHV charges'!$A:$O,2,0))</f>
        <v/>
      </c>
      <c r="C59" s="95" t="str">
        <f>IF($A59="","",VLOOKUP($A59,'Annex 2 Designated EHV charges'!$A:$O,3,0))</f>
        <v/>
      </c>
      <c r="D59" s="94" t="str">
        <f>IF($A59="","",VLOOKUP($A59,'Annex 2 Designated EHV charges'!$A:$O,7,0))</f>
        <v/>
      </c>
      <c r="E59" s="97" t="str">
        <f>IFERROR(IF(VLOOKUP($A59,'Annex 2 Designated EHV charges'!$A:$O,9,FALSE)=0,"",VLOOKUP($A59,'Annex 2 Designated EHV charges'!$A:$O,9,FALSE)),"")</f>
        <v/>
      </c>
      <c r="F59" s="195" t="str">
        <f>IFERROR(IF(VLOOKUP($A59,'Annex 2 Designated EHV charges'!$A:$O,10,FALSE)=0,"",VLOOKUP($A59,'Annex 2 Designated EHV charges'!$A:$O,10,FALSE)),"")</f>
        <v/>
      </c>
      <c r="G59" s="195" t="str">
        <f>IFERROR(IF(VLOOKUP($A59,'Annex 2 Designated EHV charges'!$A:$O,11,FALSE)=0,"",VLOOKUP($A59,'Annex 2 Designated EHV charges'!$A:$O,11,FALSE)),"")</f>
        <v/>
      </c>
      <c r="H59" s="195" t="str">
        <f>IFERROR(IF(VLOOKUP($A59,'Annex 2 Designated EHV charges'!$A:$O,12,FALSE)=0,"",VLOOKUP($A59,'Annex 2 Designated EHV charges'!$A:$O,12,FALSE)),"")</f>
        <v/>
      </c>
    </row>
    <row r="60" spans="1:8" ht="12.75" customHeight="1" x14ac:dyDescent="0.2">
      <c r="A60" s="94" t="str" cm="1">
        <f t="array" ref="A60">IFERROR(INDEX('Annex 2 Designated EHV charges'!$A$10:$A$400, MATCH(0, IF(ISBLANK('Annex 2 Designated EHV charges'!$A$10:$A$400),1, COUNTIF(A$4:$A59, 'Annex 2 Designated EHV charges'!$A$10:$A$400)), 0)),"")</f>
        <v/>
      </c>
      <c r="B60" s="94" t="str">
        <f>IF($A60="","",VLOOKUP($A60,'Annex 2 Designated EHV charges'!$A:$O,2,0))</f>
        <v/>
      </c>
      <c r="C60" s="95" t="str">
        <f>IF($A60="","",VLOOKUP($A60,'Annex 2 Designated EHV charges'!$A:$O,3,0))</f>
        <v/>
      </c>
      <c r="D60" s="94" t="str">
        <f>IF($A60="","",VLOOKUP($A60,'Annex 2 Designated EHV charges'!$A:$O,7,0))</f>
        <v/>
      </c>
      <c r="E60" s="97" t="str">
        <f>IFERROR(IF(VLOOKUP($A60,'Annex 2 Designated EHV charges'!$A:$O,9,FALSE)=0,"",VLOOKUP($A60,'Annex 2 Designated EHV charges'!$A:$O,9,FALSE)),"")</f>
        <v/>
      </c>
      <c r="F60" s="195" t="str">
        <f>IFERROR(IF(VLOOKUP($A60,'Annex 2 Designated EHV charges'!$A:$O,10,FALSE)=0,"",VLOOKUP($A60,'Annex 2 Designated EHV charges'!$A:$O,10,FALSE)),"")</f>
        <v/>
      </c>
      <c r="G60" s="195" t="str">
        <f>IFERROR(IF(VLOOKUP($A60,'Annex 2 Designated EHV charges'!$A:$O,11,FALSE)=0,"",VLOOKUP($A60,'Annex 2 Designated EHV charges'!$A:$O,11,FALSE)),"")</f>
        <v/>
      </c>
      <c r="H60" s="195" t="str">
        <f>IFERROR(IF(VLOOKUP($A60,'Annex 2 Designated EHV charges'!$A:$O,12,FALSE)=0,"",VLOOKUP($A60,'Annex 2 Designated EHV charges'!$A:$O,12,FALSE)),"")</f>
        <v/>
      </c>
    </row>
    <row r="61" spans="1:8" ht="12.75" customHeight="1" x14ac:dyDescent="0.2">
      <c r="A61" s="94" t="str" cm="1">
        <f t="array" ref="A61">IFERROR(INDEX('Annex 2 Designated EHV charges'!$A$10:$A$400, MATCH(0, IF(ISBLANK('Annex 2 Designated EHV charges'!$A$10:$A$400),1, COUNTIF(A$4:$A60, 'Annex 2 Designated EHV charges'!$A$10:$A$400)), 0)),"")</f>
        <v/>
      </c>
      <c r="B61" s="94" t="str">
        <f>IF($A61="","",VLOOKUP($A61,'Annex 2 Designated EHV charges'!$A:$O,2,0))</f>
        <v/>
      </c>
      <c r="C61" s="95" t="str">
        <f>IF($A61="","",VLOOKUP($A61,'Annex 2 Designated EHV charges'!$A:$O,3,0))</f>
        <v/>
      </c>
      <c r="D61" s="94" t="str">
        <f>IF($A61="","",VLOOKUP($A61,'Annex 2 Designated EHV charges'!$A:$O,7,0))</f>
        <v/>
      </c>
      <c r="E61" s="97" t="str">
        <f>IFERROR(IF(VLOOKUP($A61,'Annex 2 Designated EHV charges'!$A:$O,9,FALSE)=0,"",VLOOKUP($A61,'Annex 2 Designated EHV charges'!$A:$O,9,FALSE)),"")</f>
        <v/>
      </c>
      <c r="F61" s="195" t="str">
        <f>IFERROR(IF(VLOOKUP($A61,'Annex 2 Designated EHV charges'!$A:$O,10,FALSE)=0,"",VLOOKUP($A61,'Annex 2 Designated EHV charges'!$A:$O,10,FALSE)),"")</f>
        <v/>
      </c>
      <c r="G61" s="195" t="str">
        <f>IFERROR(IF(VLOOKUP($A61,'Annex 2 Designated EHV charges'!$A:$O,11,FALSE)=0,"",VLOOKUP($A61,'Annex 2 Designated EHV charges'!$A:$O,11,FALSE)),"")</f>
        <v/>
      </c>
      <c r="H61" s="195" t="str">
        <f>IFERROR(IF(VLOOKUP($A61,'Annex 2 Designated EHV charges'!$A:$O,12,FALSE)=0,"",VLOOKUP($A61,'Annex 2 Designated EHV charges'!$A:$O,12,FALSE)),"")</f>
        <v/>
      </c>
    </row>
    <row r="62" spans="1:8" ht="12.75" customHeight="1" x14ac:dyDescent="0.2">
      <c r="A62" s="94" t="str" cm="1">
        <f t="array" ref="A62">IFERROR(INDEX('Annex 2 Designated EHV charges'!$A$10:$A$400, MATCH(0, IF(ISBLANK('Annex 2 Designated EHV charges'!$A$10:$A$400),1, COUNTIF(A$4:$A61, 'Annex 2 Designated EHV charges'!$A$10:$A$400)), 0)),"")</f>
        <v/>
      </c>
      <c r="B62" s="94" t="str">
        <f>IF($A62="","",VLOOKUP($A62,'Annex 2 Designated EHV charges'!$A:$O,2,0))</f>
        <v/>
      </c>
      <c r="C62" s="95" t="str">
        <f>IF($A62="","",VLOOKUP($A62,'Annex 2 Designated EHV charges'!$A:$O,3,0))</f>
        <v/>
      </c>
      <c r="D62" s="94" t="str">
        <f>IF($A62="","",VLOOKUP($A62,'Annex 2 Designated EHV charges'!$A:$O,7,0))</f>
        <v/>
      </c>
      <c r="E62" s="97" t="str">
        <f>IFERROR(IF(VLOOKUP($A62,'Annex 2 Designated EHV charges'!$A:$O,9,FALSE)=0,"",VLOOKUP($A62,'Annex 2 Designated EHV charges'!$A:$O,9,FALSE)),"")</f>
        <v/>
      </c>
      <c r="F62" s="195" t="str">
        <f>IFERROR(IF(VLOOKUP($A62,'Annex 2 Designated EHV charges'!$A:$O,10,FALSE)=0,"",VLOOKUP($A62,'Annex 2 Designated EHV charges'!$A:$O,10,FALSE)),"")</f>
        <v/>
      </c>
      <c r="G62" s="195" t="str">
        <f>IFERROR(IF(VLOOKUP($A62,'Annex 2 Designated EHV charges'!$A:$O,11,FALSE)=0,"",VLOOKUP($A62,'Annex 2 Designated EHV charges'!$A:$O,11,FALSE)),"")</f>
        <v/>
      </c>
      <c r="H62" s="195" t="str">
        <f>IFERROR(IF(VLOOKUP($A62,'Annex 2 Designated EHV charges'!$A:$O,12,FALSE)=0,"",VLOOKUP($A62,'Annex 2 Designated EHV charges'!$A:$O,12,FALSE)),"")</f>
        <v/>
      </c>
    </row>
    <row r="63" spans="1:8" ht="12.75" customHeight="1" x14ac:dyDescent="0.2">
      <c r="A63" s="94" t="str" cm="1">
        <f t="array" ref="A63">IFERROR(INDEX('Annex 2 Designated EHV charges'!$A$10:$A$400, MATCH(0, IF(ISBLANK('Annex 2 Designated EHV charges'!$A$10:$A$400),1, COUNTIF(A$4:$A62, 'Annex 2 Designated EHV charges'!$A$10:$A$400)), 0)),"")</f>
        <v/>
      </c>
      <c r="B63" s="94" t="str">
        <f>IF($A63="","",VLOOKUP($A63,'Annex 2 Designated EHV charges'!$A:$O,2,0))</f>
        <v/>
      </c>
      <c r="C63" s="95" t="str">
        <f>IF($A63="","",VLOOKUP($A63,'Annex 2 Designated EHV charges'!$A:$O,3,0))</f>
        <v/>
      </c>
      <c r="D63" s="94" t="str">
        <f>IF($A63="","",VLOOKUP($A63,'Annex 2 Designated EHV charges'!$A:$O,7,0))</f>
        <v/>
      </c>
      <c r="E63" s="97" t="str">
        <f>IFERROR(IF(VLOOKUP($A63,'Annex 2 Designated EHV charges'!$A:$O,9,FALSE)=0,"",VLOOKUP($A63,'Annex 2 Designated EHV charges'!$A:$O,9,FALSE)),"")</f>
        <v/>
      </c>
      <c r="F63" s="195" t="str">
        <f>IFERROR(IF(VLOOKUP($A63,'Annex 2 Designated EHV charges'!$A:$O,10,FALSE)=0,"",VLOOKUP($A63,'Annex 2 Designated EHV charges'!$A:$O,10,FALSE)),"")</f>
        <v/>
      </c>
      <c r="G63" s="195" t="str">
        <f>IFERROR(IF(VLOOKUP($A63,'Annex 2 Designated EHV charges'!$A:$O,11,FALSE)=0,"",VLOOKUP($A63,'Annex 2 Designated EHV charges'!$A:$O,11,FALSE)),"")</f>
        <v/>
      </c>
      <c r="H63" s="195" t="str">
        <f>IFERROR(IF(VLOOKUP($A63,'Annex 2 Designated EHV charges'!$A:$O,12,FALSE)=0,"",VLOOKUP($A63,'Annex 2 Designated EHV charges'!$A:$O,12,FALSE)),"")</f>
        <v/>
      </c>
    </row>
    <row r="64" spans="1:8" ht="12.75" customHeight="1" x14ac:dyDescent="0.2">
      <c r="A64" s="94" t="str" cm="1">
        <f t="array" ref="A64">IFERROR(INDEX('Annex 2 Designated EHV charges'!$A$10:$A$400, MATCH(0, IF(ISBLANK('Annex 2 Designated EHV charges'!$A$10:$A$400),1, COUNTIF(A$4:$A63, 'Annex 2 Designated EHV charges'!$A$10:$A$400)), 0)),"")</f>
        <v/>
      </c>
      <c r="B64" s="94" t="str">
        <f>IF($A64="","",VLOOKUP($A64,'Annex 2 Designated EHV charges'!$A:$O,2,0))</f>
        <v/>
      </c>
      <c r="C64" s="95" t="str">
        <f>IF($A64="","",VLOOKUP($A64,'Annex 2 Designated EHV charges'!$A:$O,3,0))</f>
        <v/>
      </c>
      <c r="D64" s="94" t="str">
        <f>IF($A64="","",VLOOKUP($A64,'Annex 2 Designated EHV charges'!$A:$O,7,0))</f>
        <v/>
      </c>
      <c r="E64" s="97" t="str">
        <f>IFERROR(IF(VLOOKUP($A64,'Annex 2 Designated EHV charges'!$A:$O,9,FALSE)=0,"",VLOOKUP($A64,'Annex 2 Designated EHV charges'!$A:$O,9,FALSE)),"")</f>
        <v/>
      </c>
      <c r="F64" s="195" t="str">
        <f>IFERROR(IF(VLOOKUP($A64,'Annex 2 Designated EHV charges'!$A:$O,10,FALSE)=0,"",VLOOKUP($A64,'Annex 2 Designated EHV charges'!$A:$O,10,FALSE)),"")</f>
        <v/>
      </c>
      <c r="G64" s="195" t="str">
        <f>IFERROR(IF(VLOOKUP($A64,'Annex 2 Designated EHV charges'!$A:$O,11,FALSE)=0,"",VLOOKUP($A64,'Annex 2 Designated EHV charges'!$A:$O,11,FALSE)),"")</f>
        <v/>
      </c>
      <c r="H64" s="195" t="str">
        <f>IFERROR(IF(VLOOKUP($A64,'Annex 2 Designated EHV charges'!$A:$O,12,FALSE)=0,"",VLOOKUP($A64,'Annex 2 Designated EHV charges'!$A:$O,12,FALSE)),"")</f>
        <v/>
      </c>
    </row>
    <row r="65" spans="1:8" ht="12.75" customHeight="1" x14ac:dyDescent="0.2">
      <c r="A65" s="94" t="str" cm="1">
        <f t="array" ref="A65">IFERROR(INDEX('Annex 2 Designated EHV charges'!$A$10:$A$400, MATCH(0, IF(ISBLANK('Annex 2 Designated EHV charges'!$A$10:$A$400),1, COUNTIF(A$4:$A64, 'Annex 2 Designated EHV charges'!$A$10:$A$400)), 0)),"")</f>
        <v/>
      </c>
      <c r="B65" s="94" t="str">
        <f>IF($A65="","",VLOOKUP($A65,'Annex 2 Designated EHV charges'!$A:$O,2,0))</f>
        <v/>
      </c>
      <c r="C65" s="95" t="str">
        <f>IF($A65="","",VLOOKUP($A65,'Annex 2 Designated EHV charges'!$A:$O,3,0))</f>
        <v/>
      </c>
      <c r="D65" s="94" t="str">
        <f>IF($A65="","",VLOOKUP($A65,'Annex 2 Designated EHV charges'!$A:$O,7,0))</f>
        <v/>
      </c>
      <c r="E65" s="97" t="str">
        <f>IFERROR(IF(VLOOKUP($A65,'Annex 2 Designated EHV charges'!$A:$O,9,FALSE)=0,"",VLOOKUP($A65,'Annex 2 Designated EHV charges'!$A:$O,9,FALSE)),"")</f>
        <v/>
      </c>
      <c r="F65" s="195" t="str">
        <f>IFERROR(IF(VLOOKUP($A65,'Annex 2 Designated EHV charges'!$A:$O,10,FALSE)=0,"",VLOOKUP($A65,'Annex 2 Designated EHV charges'!$A:$O,10,FALSE)),"")</f>
        <v/>
      </c>
      <c r="G65" s="195" t="str">
        <f>IFERROR(IF(VLOOKUP($A65,'Annex 2 Designated EHV charges'!$A:$O,11,FALSE)=0,"",VLOOKUP($A65,'Annex 2 Designated EHV charges'!$A:$O,11,FALSE)),"")</f>
        <v/>
      </c>
      <c r="H65" s="195" t="str">
        <f>IFERROR(IF(VLOOKUP($A65,'Annex 2 Designated EHV charges'!$A:$O,12,FALSE)=0,"",VLOOKUP($A65,'Annex 2 Designated EHV charges'!$A:$O,12,FALSE)),"")</f>
        <v/>
      </c>
    </row>
    <row r="66" spans="1:8" ht="12.75" customHeight="1" x14ac:dyDescent="0.2">
      <c r="A66" s="94" t="str" cm="1">
        <f t="array" ref="A66">IFERROR(INDEX('Annex 2 Designated EHV charges'!$A$10:$A$400, MATCH(0, IF(ISBLANK('Annex 2 Designated EHV charges'!$A$10:$A$400),1, COUNTIF(A$4:$A65, 'Annex 2 Designated EHV charges'!$A$10:$A$400)), 0)),"")</f>
        <v/>
      </c>
      <c r="B66" s="94" t="str">
        <f>IF($A66="","",VLOOKUP($A66,'Annex 2 Designated EHV charges'!$A:$O,2,0))</f>
        <v/>
      </c>
      <c r="C66" s="95" t="str">
        <f>IF($A66="","",VLOOKUP($A66,'Annex 2 Designated EHV charges'!$A:$O,3,0))</f>
        <v/>
      </c>
      <c r="D66" s="94" t="str">
        <f>IF($A66="","",VLOOKUP($A66,'Annex 2 Designated EHV charges'!$A:$O,7,0))</f>
        <v/>
      </c>
      <c r="E66" s="97" t="str">
        <f>IFERROR(IF(VLOOKUP($A66,'Annex 2 Designated EHV charges'!$A:$O,9,FALSE)=0,"",VLOOKUP($A66,'Annex 2 Designated EHV charges'!$A:$O,9,FALSE)),"")</f>
        <v/>
      </c>
      <c r="F66" s="195" t="str">
        <f>IFERROR(IF(VLOOKUP($A66,'Annex 2 Designated EHV charges'!$A:$O,10,FALSE)=0,"",VLOOKUP($A66,'Annex 2 Designated EHV charges'!$A:$O,10,FALSE)),"")</f>
        <v/>
      </c>
      <c r="G66" s="195" t="str">
        <f>IFERROR(IF(VLOOKUP($A66,'Annex 2 Designated EHV charges'!$A:$O,11,FALSE)=0,"",VLOOKUP($A66,'Annex 2 Designated EHV charges'!$A:$O,11,FALSE)),"")</f>
        <v/>
      </c>
      <c r="H66" s="195" t="str">
        <f>IFERROR(IF(VLOOKUP($A66,'Annex 2 Designated EHV charges'!$A:$O,12,FALSE)=0,"",VLOOKUP($A66,'Annex 2 Designated EHV charges'!$A:$O,12,FALSE)),"")</f>
        <v/>
      </c>
    </row>
    <row r="67" spans="1:8" ht="12.75" customHeight="1" x14ac:dyDescent="0.2">
      <c r="A67" s="94" t="str" cm="1">
        <f t="array" ref="A67">IFERROR(INDEX('Annex 2 Designated EHV charges'!$A$10:$A$400, MATCH(0, IF(ISBLANK('Annex 2 Designated EHV charges'!$A$10:$A$400),1, COUNTIF(A$4:$A66, 'Annex 2 Designated EHV charges'!$A$10:$A$400)), 0)),"")</f>
        <v/>
      </c>
      <c r="B67" s="94" t="str">
        <f>IF($A67="","",VLOOKUP($A67,'Annex 2 Designated EHV charges'!$A:$O,2,0))</f>
        <v/>
      </c>
      <c r="C67" s="95" t="str">
        <f>IF($A67="","",VLOOKUP($A67,'Annex 2 Designated EHV charges'!$A:$O,3,0))</f>
        <v/>
      </c>
      <c r="D67" s="94" t="str">
        <f>IF($A67="","",VLOOKUP($A67,'Annex 2 Designated EHV charges'!$A:$O,7,0))</f>
        <v/>
      </c>
      <c r="E67" s="97" t="str">
        <f>IFERROR(IF(VLOOKUP($A67,'Annex 2 Designated EHV charges'!$A:$O,9,FALSE)=0,"",VLOOKUP($A67,'Annex 2 Designated EHV charges'!$A:$O,9,FALSE)),"")</f>
        <v/>
      </c>
      <c r="F67" s="195" t="str">
        <f>IFERROR(IF(VLOOKUP($A67,'Annex 2 Designated EHV charges'!$A:$O,10,FALSE)=0,"",VLOOKUP($A67,'Annex 2 Designated EHV charges'!$A:$O,10,FALSE)),"")</f>
        <v/>
      </c>
      <c r="G67" s="195" t="str">
        <f>IFERROR(IF(VLOOKUP($A67,'Annex 2 Designated EHV charges'!$A:$O,11,FALSE)=0,"",VLOOKUP($A67,'Annex 2 Designated EHV charges'!$A:$O,11,FALSE)),"")</f>
        <v/>
      </c>
      <c r="H67" s="195" t="str">
        <f>IFERROR(IF(VLOOKUP($A67,'Annex 2 Designated EHV charges'!$A:$O,12,FALSE)=0,"",VLOOKUP($A67,'Annex 2 Designated EHV charges'!$A:$O,12,FALSE)),"")</f>
        <v/>
      </c>
    </row>
    <row r="68" spans="1:8" ht="12.75" customHeight="1" x14ac:dyDescent="0.2">
      <c r="A68" s="94" t="str" cm="1">
        <f t="array" ref="A68">IFERROR(INDEX('Annex 2 Designated EHV charges'!$A$10:$A$400, MATCH(0, IF(ISBLANK('Annex 2 Designated EHV charges'!$A$10:$A$400),1, COUNTIF(A$4:$A67, 'Annex 2 Designated EHV charges'!$A$10:$A$400)), 0)),"")</f>
        <v/>
      </c>
      <c r="B68" s="94" t="str">
        <f>IF($A68="","",VLOOKUP($A68,'Annex 2 Designated EHV charges'!$A:$O,2,0))</f>
        <v/>
      </c>
      <c r="C68" s="95" t="str">
        <f>IF($A68="","",VLOOKUP($A68,'Annex 2 Designated EHV charges'!$A:$O,3,0))</f>
        <v/>
      </c>
      <c r="D68" s="94" t="str">
        <f>IF($A68="","",VLOOKUP($A68,'Annex 2 Designated EHV charges'!$A:$O,7,0))</f>
        <v/>
      </c>
      <c r="E68" s="97" t="str">
        <f>IFERROR(IF(VLOOKUP($A68,'Annex 2 Designated EHV charges'!$A:$O,9,FALSE)=0,"",VLOOKUP($A68,'Annex 2 Designated EHV charges'!$A:$O,9,FALSE)),"")</f>
        <v/>
      </c>
      <c r="F68" s="195" t="str">
        <f>IFERROR(IF(VLOOKUP($A68,'Annex 2 Designated EHV charges'!$A:$O,10,FALSE)=0,"",VLOOKUP($A68,'Annex 2 Designated EHV charges'!$A:$O,10,FALSE)),"")</f>
        <v/>
      </c>
      <c r="G68" s="195" t="str">
        <f>IFERROR(IF(VLOOKUP($A68,'Annex 2 Designated EHV charges'!$A:$O,11,FALSE)=0,"",VLOOKUP($A68,'Annex 2 Designated EHV charges'!$A:$O,11,FALSE)),"")</f>
        <v/>
      </c>
      <c r="H68" s="195" t="str">
        <f>IFERROR(IF(VLOOKUP($A68,'Annex 2 Designated EHV charges'!$A:$O,12,FALSE)=0,"",VLOOKUP($A68,'Annex 2 Designated EHV charges'!$A:$O,12,FALSE)),"")</f>
        <v/>
      </c>
    </row>
    <row r="69" spans="1:8" ht="12.75" customHeight="1" x14ac:dyDescent="0.2">
      <c r="A69" s="94" t="str" cm="1">
        <f t="array" ref="A69">IFERROR(INDEX('Annex 2 Designated EHV charges'!$A$10:$A$400, MATCH(0, IF(ISBLANK('Annex 2 Designated EHV charges'!$A$10:$A$400),1, COUNTIF(A$4:$A68, 'Annex 2 Designated EHV charges'!$A$10:$A$400)), 0)),"")</f>
        <v/>
      </c>
      <c r="B69" s="94" t="str">
        <f>IF($A69="","",VLOOKUP($A69,'Annex 2 Designated EHV charges'!$A:$O,2,0))</f>
        <v/>
      </c>
      <c r="C69" s="95" t="str">
        <f>IF($A69="","",VLOOKUP($A69,'Annex 2 Designated EHV charges'!$A:$O,3,0))</f>
        <v/>
      </c>
      <c r="D69" s="94" t="str">
        <f>IF($A69="","",VLOOKUP($A69,'Annex 2 Designated EHV charges'!$A:$O,7,0))</f>
        <v/>
      </c>
      <c r="E69" s="97" t="str">
        <f>IFERROR(IF(VLOOKUP($A69,'Annex 2 Designated EHV charges'!$A:$O,9,FALSE)=0,"",VLOOKUP($A69,'Annex 2 Designated EHV charges'!$A:$O,9,FALSE)),"")</f>
        <v/>
      </c>
      <c r="F69" s="195" t="str">
        <f>IFERROR(IF(VLOOKUP($A69,'Annex 2 Designated EHV charges'!$A:$O,10,FALSE)=0,"",VLOOKUP($A69,'Annex 2 Designated EHV charges'!$A:$O,10,FALSE)),"")</f>
        <v/>
      </c>
      <c r="G69" s="195" t="str">
        <f>IFERROR(IF(VLOOKUP($A69,'Annex 2 Designated EHV charges'!$A:$O,11,FALSE)=0,"",VLOOKUP($A69,'Annex 2 Designated EHV charges'!$A:$O,11,FALSE)),"")</f>
        <v/>
      </c>
      <c r="H69" s="195" t="str">
        <f>IFERROR(IF(VLOOKUP($A69,'Annex 2 Designated EHV charges'!$A:$O,12,FALSE)=0,"",VLOOKUP($A69,'Annex 2 Designated EHV charges'!$A:$O,12,FALSE)),"")</f>
        <v/>
      </c>
    </row>
    <row r="70" spans="1:8" ht="12.75" customHeight="1" x14ac:dyDescent="0.2">
      <c r="A70" s="94" t="str" cm="1">
        <f t="array" ref="A70">IFERROR(INDEX('Annex 2 Designated EHV charges'!$A$10:$A$400, MATCH(0, IF(ISBLANK('Annex 2 Designated EHV charges'!$A$10:$A$400),1, COUNTIF(A$4:$A69, 'Annex 2 Designated EHV charges'!$A$10:$A$400)), 0)),"")</f>
        <v/>
      </c>
      <c r="B70" s="94" t="str">
        <f>IF($A70="","",VLOOKUP($A70,'Annex 2 Designated EHV charges'!$A:$O,2,0))</f>
        <v/>
      </c>
      <c r="C70" s="95" t="str">
        <f>IF($A70="","",VLOOKUP($A70,'Annex 2 Designated EHV charges'!$A:$O,3,0))</f>
        <v/>
      </c>
      <c r="D70" s="94" t="str">
        <f>IF($A70="","",VLOOKUP($A70,'Annex 2 Designated EHV charges'!$A:$O,7,0))</f>
        <v/>
      </c>
      <c r="E70" s="97" t="str">
        <f>IFERROR(IF(VLOOKUP($A70,'Annex 2 Designated EHV charges'!$A:$O,9,FALSE)=0,"",VLOOKUP($A70,'Annex 2 Designated EHV charges'!$A:$O,9,FALSE)),"")</f>
        <v/>
      </c>
      <c r="F70" s="195" t="str">
        <f>IFERROR(IF(VLOOKUP($A70,'Annex 2 Designated EHV charges'!$A:$O,10,FALSE)=0,"",VLOOKUP($A70,'Annex 2 Designated EHV charges'!$A:$O,10,FALSE)),"")</f>
        <v/>
      </c>
      <c r="G70" s="195" t="str">
        <f>IFERROR(IF(VLOOKUP($A70,'Annex 2 Designated EHV charges'!$A:$O,11,FALSE)=0,"",VLOOKUP($A70,'Annex 2 Designated EHV charges'!$A:$O,11,FALSE)),"")</f>
        <v/>
      </c>
      <c r="H70" s="195" t="str">
        <f>IFERROR(IF(VLOOKUP($A70,'Annex 2 Designated EHV charges'!$A:$O,12,FALSE)=0,"",VLOOKUP($A70,'Annex 2 Designated EHV charges'!$A:$O,12,FALSE)),"")</f>
        <v/>
      </c>
    </row>
    <row r="71" spans="1:8" ht="12.75" customHeight="1" x14ac:dyDescent="0.2">
      <c r="A71" s="94" t="str" cm="1">
        <f t="array" ref="A71">IFERROR(INDEX('Annex 2 Designated EHV charges'!$A$10:$A$400, MATCH(0, IF(ISBLANK('Annex 2 Designated EHV charges'!$A$10:$A$400),1, COUNTIF(A$4:$A70, 'Annex 2 Designated EHV charges'!$A$10:$A$400)), 0)),"")</f>
        <v/>
      </c>
      <c r="B71" s="94" t="str">
        <f>IF($A71="","",VLOOKUP($A71,'Annex 2 Designated EHV charges'!$A:$O,2,0))</f>
        <v/>
      </c>
      <c r="C71" s="95" t="str">
        <f>IF($A71="","",VLOOKUP($A71,'Annex 2 Designated EHV charges'!$A:$O,3,0))</f>
        <v/>
      </c>
      <c r="D71" s="94" t="str">
        <f>IF($A71="","",VLOOKUP($A71,'Annex 2 Designated EHV charges'!$A:$O,7,0))</f>
        <v/>
      </c>
      <c r="E71" s="97" t="str">
        <f>IFERROR(IF(VLOOKUP($A71,'Annex 2 Designated EHV charges'!$A:$O,9,FALSE)=0,"",VLOOKUP($A71,'Annex 2 Designated EHV charges'!$A:$O,9,FALSE)),"")</f>
        <v/>
      </c>
      <c r="F71" s="195" t="str">
        <f>IFERROR(IF(VLOOKUP($A71,'Annex 2 Designated EHV charges'!$A:$O,10,FALSE)=0,"",VLOOKUP($A71,'Annex 2 Designated EHV charges'!$A:$O,10,FALSE)),"")</f>
        <v/>
      </c>
      <c r="G71" s="195" t="str">
        <f>IFERROR(IF(VLOOKUP($A71,'Annex 2 Designated EHV charges'!$A:$O,11,FALSE)=0,"",VLOOKUP($A71,'Annex 2 Designated EHV charges'!$A:$O,11,FALSE)),"")</f>
        <v/>
      </c>
      <c r="H71" s="195" t="str">
        <f>IFERROR(IF(VLOOKUP($A71,'Annex 2 Designated EHV charges'!$A:$O,12,FALSE)=0,"",VLOOKUP($A71,'Annex 2 Designated EHV charges'!$A:$O,12,FALSE)),"")</f>
        <v/>
      </c>
    </row>
    <row r="72" spans="1:8" ht="12.75" customHeight="1" x14ac:dyDescent="0.2">
      <c r="A72" s="94" t="str" cm="1">
        <f t="array" ref="A72">IFERROR(INDEX('Annex 2 Designated EHV charges'!$A$10:$A$400, MATCH(0, IF(ISBLANK('Annex 2 Designated EHV charges'!$A$10:$A$400),1, COUNTIF(A$4:$A71, 'Annex 2 Designated EHV charges'!$A$10:$A$400)), 0)),"")</f>
        <v/>
      </c>
      <c r="B72" s="94" t="str">
        <f>IF($A72="","",VLOOKUP($A72,'Annex 2 Designated EHV charges'!$A:$O,2,0))</f>
        <v/>
      </c>
      <c r="C72" s="95" t="str">
        <f>IF($A72="","",VLOOKUP($A72,'Annex 2 Designated EHV charges'!$A:$O,3,0))</f>
        <v/>
      </c>
      <c r="D72" s="94" t="str">
        <f>IF($A72="","",VLOOKUP($A72,'Annex 2 Designated EHV charges'!$A:$O,7,0))</f>
        <v/>
      </c>
      <c r="E72" s="97" t="str">
        <f>IFERROR(IF(VLOOKUP($A72,'Annex 2 Designated EHV charges'!$A:$O,9,FALSE)=0,"",VLOOKUP($A72,'Annex 2 Designated EHV charges'!$A:$O,9,FALSE)),"")</f>
        <v/>
      </c>
      <c r="F72" s="195" t="str">
        <f>IFERROR(IF(VLOOKUP($A72,'Annex 2 Designated EHV charges'!$A:$O,10,FALSE)=0,"",VLOOKUP($A72,'Annex 2 Designated EHV charges'!$A:$O,10,FALSE)),"")</f>
        <v/>
      </c>
      <c r="G72" s="195" t="str">
        <f>IFERROR(IF(VLOOKUP($A72,'Annex 2 Designated EHV charges'!$A:$O,11,FALSE)=0,"",VLOOKUP($A72,'Annex 2 Designated EHV charges'!$A:$O,11,FALSE)),"")</f>
        <v/>
      </c>
      <c r="H72" s="195" t="str">
        <f>IFERROR(IF(VLOOKUP($A72,'Annex 2 Designated EHV charges'!$A:$O,12,FALSE)=0,"",VLOOKUP($A72,'Annex 2 Designated EHV charges'!$A:$O,12,FALSE)),"")</f>
        <v/>
      </c>
    </row>
    <row r="73" spans="1:8" ht="12.75" customHeight="1" x14ac:dyDescent="0.2">
      <c r="A73" s="94" t="str" cm="1">
        <f t="array" ref="A73">IFERROR(INDEX('Annex 2 Designated EHV charges'!$A$10:$A$400, MATCH(0, IF(ISBLANK('Annex 2 Designated EHV charges'!$A$10:$A$400),1, COUNTIF(A$4:$A72, 'Annex 2 Designated EHV charges'!$A$10:$A$400)), 0)),"")</f>
        <v/>
      </c>
      <c r="B73" s="94" t="str">
        <f>IF($A73="","",VLOOKUP($A73,'Annex 2 Designated EHV charges'!$A:$O,2,0))</f>
        <v/>
      </c>
      <c r="C73" s="95" t="str">
        <f>IF($A73="","",VLOOKUP($A73,'Annex 2 Designated EHV charges'!$A:$O,3,0))</f>
        <v/>
      </c>
      <c r="D73" s="94" t="str">
        <f>IF($A73="","",VLOOKUP($A73,'Annex 2 Designated EHV charges'!$A:$O,7,0))</f>
        <v/>
      </c>
      <c r="E73" s="97" t="str">
        <f>IFERROR(IF(VLOOKUP($A73,'Annex 2 Designated EHV charges'!$A:$O,9,FALSE)=0,"",VLOOKUP($A73,'Annex 2 Designated EHV charges'!$A:$O,9,FALSE)),"")</f>
        <v/>
      </c>
      <c r="F73" s="195" t="str">
        <f>IFERROR(IF(VLOOKUP($A73,'Annex 2 Designated EHV charges'!$A:$O,10,FALSE)=0,"",VLOOKUP($A73,'Annex 2 Designated EHV charges'!$A:$O,10,FALSE)),"")</f>
        <v/>
      </c>
      <c r="G73" s="195" t="str">
        <f>IFERROR(IF(VLOOKUP($A73,'Annex 2 Designated EHV charges'!$A:$O,11,FALSE)=0,"",VLOOKUP($A73,'Annex 2 Designated EHV charges'!$A:$O,11,FALSE)),"")</f>
        <v/>
      </c>
      <c r="H73" s="195" t="str">
        <f>IFERROR(IF(VLOOKUP($A73,'Annex 2 Designated EHV charges'!$A:$O,12,FALSE)=0,"",VLOOKUP($A73,'Annex 2 Designated EHV charges'!$A:$O,12,FALSE)),"")</f>
        <v/>
      </c>
    </row>
    <row r="74" spans="1:8" ht="12.75" customHeight="1" x14ac:dyDescent="0.2">
      <c r="A74" s="94" t="str" cm="1">
        <f t="array" ref="A74">IFERROR(INDEX('Annex 2 Designated EHV charges'!$A$10:$A$400, MATCH(0, IF(ISBLANK('Annex 2 Designated EHV charges'!$A$10:$A$400),1, COUNTIF(A$4:$A73, 'Annex 2 Designated EHV charges'!$A$10:$A$400)), 0)),"")</f>
        <v/>
      </c>
      <c r="B74" s="94" t="str">
        <f>IF($A74="","",VLOOKUP($A74,'Annex 2 Designated EHV charges'!$A:$O,2,0))</f>
        <v/>
      </c>
      <c r="C74" s="95" t="str">
        <f>IF($A74="","",VLOOKUP($A74,'Annex 2 Designated EHV charges'!$A:$O,3,0))</f>
        <v/>
      </c>
      <c r="D74" s="94" t="str">
        <f>IF($A74="","",VLOOKUP($A74,'Annex 2 Designated EHV charges'!$A:$O,7,0))</f>
        <v/>
      </c>
      <c r="E74" s="97" t="str">
        <f>IFERROR(IF(VLOOKUP($A74,'Annex 2 Designated EHV charges'!$A:$O,9,FALSE)=0,"",VLOOKUP($A74,'Annex 2 Designated EHV charges'!$A:$O,9,FALSE)),"")</f>
        <v/>
      </c>
      <c r="F74" s="195" t="str">
        <f>IFERROR(IF(VLOOKUP($A74,'Annex 2 Designated EHV charges'!$A:$O,10,FALSE)=0,"",VLOOKUP($A74,'Annex 2 Designated EHV charges'!$A:$O,10,FALSE)),"")</f>
        <v/>
      </c>
      <c r="G74" s="195" t="str">
        <f>IFERROR(IF(VLOOKUP($A74,'Annex 2 Designated EHV charges'!$A:$O,11,FALSE)=0,"",VLOOKUP($A74,'Annex 2 Designated EHV charges'!$A:$O,11,FALSE)),"")</f>
        <v/>
      </c>
      <c r="H74" s="195" t="str">
        <f>IFERROR(IF(VLOOKUP($A74,'Annex 2 Designated EHV charges'!$A:$O,12,FALSE)=0,"",VLOOKUP($A74,'Annex 2 Designated EHV charges'!$A:$O,12,FALSE)),"")</f>
        <v/>
      </c>
    </row>
    <row r="75" spans="1:8" ht="12.75" customHeight="1" x14ac:dyDescent="0.2">
      <c r="A75" s="94" t="str" cm="1">
        <f t="array" ref="A75">IFERROR(INDEX('Annex 2 Designated EHV charges'!$A$10:$A$400, MATCH(0, IF(ISBLANK('Annex 2 Designated EHV charges'!$A$10:$A$400),1, COUNTIF(A$4:$A74, 'Annex 2 Designated EHV charges'!$A$10:$A$400)), 0)),"")</f>
        <v/>
      </c>
      <c r="B75" s="94" t="str">
        <f>IF($A75="","",VLOOKUP($A75,'Annex 2 Designated EHV charges'!$A:$O,2,0))</f>
        <v/>
      </c>
      <c r="C75" s="95" t="str">
        <f>IF($A75="","",VLOOKUP($A75,'Annex 2 Designated EHV charges'!$A:$O,3,0))</f>
        <v/>
      </c>
      <c r="D75" s="94" t="str">
        <f>IF($A75="","",VLOOKUP($A75,'Annex 2 Designated EHV charges'!$A:$O,7,0))</f>
        <v/>
      </c>
      <c r="E75" s="97" t="str">
        <f>IFERROR(IF(VLOOKUP($A75,'Annex 2 Designated EHV charges'!$A:$O,9,FALSE)=0,"",VLOOKUP($A75,'Annex 2 Designated EHV charges'!$A:$O,9,FALSE)),"")</f>
        <v/>
      </c>
      <c r="F75" s="195" t="str">
        <f>IFERROR(IF(VLOOKUP($A75,'Annex 2 Designated EHV charges'!$A:$O,10,FALSE)=0,"",VLOOKUP($A75,'Annex 2 Designated EHV charges'!$A:$O,10,FALSE)),"")</f>
        <v/>
      </c>
      <c r="G75" s="195" t="str">
        <f>IFERROR(IF(VLOOKUP($A75,'Annex 2 Designated EHV charges'!$A:$O,11,FALSE)=0,"",VLOOKUP($A75,'Annex 2 Designated EHV charges'!$A:$O,11,FALSE)),"")</f>
        <v/>
      </c>
      <c r="H75" s="195" t="str">
        <f>IFERROR(IF(VLOOKUP($A75,'Annex 2 Designated EHV charges'!$A:$O,12,FALSE)=0,"",VLOOKUP($A75,'Annex 2 Designated EHV charges'!$A:$O,12,FALSE)),"")</f>
        <v/>
      </c>
    </row>
    <row r="76" spans="1:8" ht="12.75" customHeight="1" x14ac:dyDescent="0.2">
      <c r="A76" s="94" t="str" cm="1">
        <f t="array" ref="A76">IFERROR(INDEX('Annex 2 Designated EHV charges'!$A$10:$A$400, MATCH(0, IF(ISBLANK('Annex 2 Designated EHV charges'!$A$10:$A$400),1, COUNTIF(A$4:$A75, 'Annex 2 Designated EHV charges'!$A$10:$A$400)), 0)),"")</f>
        <v/>
      </c>
      <c r="B76" s="94" t="str">
        <f>IF($A76="","",VLOOKUP($A76,'Annex 2 Designated EHV charges'!$A:$O,2,0))</f>
        <v/>
      </c>
      <c r="C76" s="95" t="str">
        <f>IF($A76="","",VLOOKUP($A76,'Annex 2 Designated EHV charges'!$A:$O,3,0))</f>
        <v/>
      </c>
      <c r="D76" s="94" t="str">
        <f>IF($A76="","",VLOOKUP($A76,'Annex 2 Designated EHV charges'!$A:$O,7,0))</f>
        <v/>
      </c>
      <c r="E76" s="97" t="str">
        <f>IFERROR(IF(VLOOKUP($A76,'Annex 2 Designated EHV charges'!$A:$O,9,FALSE)=0,"",VLOOKUP($A76,'Annex 2 Designated EHV charges'!$A:$O,9,FALSE)),"")</f>
        <v/>
      </c>
      <c r="F76" s="195" t="str">
        <f>IFERROR(IF(VLOOKUP($A76,'Annex 2 Designated EHV charges'!$A:$O,10,FALSE)=0,"",VLOOKUP($A76,'Annex 2 Designated EHV charges'!$A:$O,10,FALSE)),"")</f>
        <v/>
      </c>
      <c r="G76" s="195" t="str">
        <f>IFERROR(IF(VLOOKUP($A76,'Annex 2 Designated EHV charges'!$A:$O,11,FALSE)=0,"",VLOOKUP($A76,'Annex 2 Designated EHV charges'!$A:$O,11,FALSE)),"")</f>
        <v/>
      </c>
      <c r="H76" s="195" t="str">
        <f>IFERROR(IF(VLOOKUP($A76,'Annex 2 Designated EHV charges'!$A:$O,12,FALSE)=0,"",VLOOKUP($A76,'Annex 2 Designated EHV charges'!$A:$O,12,FALSE)),"")</f>
        <v/>
      </c>
    </row>
    <row r="77" spans="1:8" ht="12.75" customHeight="1" x14ac:dyDescent="0.2">
      <c r="A77" s="94" t="str" cm="1">
        <f t="array" ref="A77">IFERROR(INDEX('Annex 2 Designated EHV charges'!$A$10:$A$400, MATCH(0, IF(ISBLANK('Annex 2 Designated EHV charges'!$A$10:$A$400),1, COUNTIF(A$4:$A76, 'Annex 2 Designated EHV charges'!$A$10:$A$400)), 0)),"")</f>
        <v/>
      </c>
      <c r="B77" s="94" t="str">
        <f>IF($A77="","",VLOOKUP($A77,'Annex 2 Designated EHV charges'!$A:$O,2,0))</f>
        <v/>
      </c>
      <c r="C77" s="95" t="str">
        <f>IF($A77="","",VLOOKUP($A77,'Annex 2 Designated EHV charges'!$A:$O,3,0))</f>
        <v/>
      </c>
      <c r="D77" s="94" t="str">
        <f>IF($A77="","",VLOOKUP($A77,'Annex 2 Designated EHV charges'!$A:$O,7,0))</f>
        <v/>
      </c>
      <c r="E77" s="97" t="str">
        <f>IFERROR(IF(VLOOKUP($A77,'Annex 2 Designated EHV charges'!$A:$O,9,FALSE)=0,"",VLOOKUP($A77,'Annex 2 Designated EHV charges'!$A:$O,9,FALSE)),"")</f>
        <v/>
      </c>
      <c r="F77" s="195" t="str">
        <f>IFERROR(IF(VLOOKUP($A77,'Annex 2 Designated EHV charges'!$A:$O,10,FALSE)=0,"",VLOOKUP($A77,'Annex 2 Designated EHV charges'!$A:$O,10,FALSE)),"")</f>
        <v/>
      </c>
      <c r="G77" s="195" t="str">
        <f>IFERROR(IF(VLOOKUP($A77,'Annex 2 Designated EHV charges'!$A:$O,11,FALSE)=0,"",VLOOKUP($A77,'Annex 2 Designated EHV charges'!$A:$O,11,FALSE)),"")</f>
        <v/>
      </c>
      <c r="H77" s="195" t="str">
        <f>IFERROR(IF(VLOOKUP($A77,'Annex 2 Designated EHV charges'!$A:$O,12,FALSE)=0,"",VLOOKUP($A77,'Annex 2 Designated EHV charges'!$A:$O,12,FALSE)),"")</f>
        <v/>
      </c>
    </row>
    <row r="78" spans="1:8" ht="12.75" customHeight="1" x14ac:dyDescent="0.2">
      <c r="A78" s="94" t="str" cm="1">
        <f t="array" ref="A78">IFERROR(INDEX('Annex 2 Designated EHV charges'!$A$10:$A$400, MATCH(0, IF(ISBLANK('Annex 2 Designated EHV charges'!$A$10:$A$400),1, COUNTIF(A$4:$A77, 'Annex 2 Designated EHV charges'!$A$10:$A$400)), 0)),"")</f>
        <v/>
      </c>
      <c r="B78" s="94" t="str">
        <f>IF($A78="","",VLOOKUP($A78,'Annex 2 Designated EHV charges'!$A:$O,2,0))</f>
        <v/>
      </c>
      <c r="C78" s="95" t="str">
        <f>IF($A78="","",VLOOKUP($A78,'Annex 2 Designated EHV charges'!$A:$O,3,0))</f>
        <v/>
      </c>
      <c r="D78" s="94" t="str">
        <f>IF($A78="","",VLOOKUP($A78,'Annex 2 Designated EHV charges'!$A:$O,7,0))</f>
        <v/>
      </c>
      <c r="E78" s="97" t="str">
        <f>IFERROR(IF(VLOOKUP($A78,'Annex 2 Designated EHV charges'!$A:$O,9,FALSE)=0,"",VLOOKUP($A78,'Annex 2 Designated EHV charges'!$A:$O,9,FALSE)),"")</f>
        <v/>
      </c>
      <c r="F78" s="195" t="str">
        <f>IFERROR(IF(VLOOKUP($A78,'Annex 2 Designated EHV charges'!$A:$O,10,FALSE)=0,"",VLOOKUP($A78,'Annex 2 Designated EHV charges'!$A:$O,10,FALSE)),"")</f>
        <v/>
      </c>
      <c r="G78" s="195" t="str">
        <f>IFERROR(IF(VLOOKUP($A78,'Annex 2 Designated EHV charges'!$A:$O,11,FALSE)=0,"",VLOOKUP($A78,'Annex 2 Designated EHV charges'!$A:$O,11,FALSE)),"")</f>
        <v/>
      </c>
      <c r="H78" s="195" t="str">
        <f>IFERROR(IF(VLOOKUP($A78,'Annex 2 Designated EHV charges'!$A:$O,12,FALSE)=0,"",VLOOKUP($A78,'Annex 2 Designated EHV charges'!$A:$O,12,FALSE)),"")</f>
        <v/>
      </c>
    </row>
    <row r="79" spans="1:8" ht="12.75" customHeight="1" x14ac:dyDescent="0.2">
      <c r="A79" s="94" t="str" cm="1">
        <f t="array" ref="A79">IFERROR(INDEX('Annex 2 Designated EHV charges'!$A$10:$A$400, MATCH(0, IF(ISBLANK('Annex 2 Designated EHV charges'!$A$10:$A$400),1, COUNTIF(A$4:$A78, 'Annex 2 Designated EHV charges'!$A$10:$A$400)), 0)),"")</f>
        <v/>
      </c>
      <c r="B79" s="94" t="str">
        <f>IF($A79="","",VLOOKUP($A79,'Annex 2 Designated EHV charges'!$A:$O,2,0))</f>
        <v/>
      </c>
      <c r="C79" s="95" t="str">
        <f>IF($A79="","",VLOOKUP($A79,'Annex 2 Designated EHV charges'!$A:$O,3,0))</f>
        <v/>
      </c>
      <c r="D79" s="94" t="str">
        <f>IF($A79="","",VLOOKUP($A79,'Annex 2 Designated EHV charges'!$A:$O,7,0))</f>
        <v/>
      </c>
      <c r="E79" s="97" t="str">
        <f>IFERROR(IF(VLOOKUP($A79,'Annex 2 Designated EHV charges'!$A:$O,9,FALSE)=0,"",VLOOKUP($A79,'Annex 2 Designated EHV charges'!$A:$O,9,FALSE)),"")</f>
        <v/>
      </c>
      <c r="F79" s="195" t="str">
        <f>IFERROR(IF(VLOOKUP($A79,'Annex 2 Designated EHV charges'!$A:$O,10,FALSE)=0,"",VLOOKUP($A79,'Annex 2 Designated EHV charges'!$A:$O,10,FALSE)),"")</f>
        <v/>
      </c>
      <c r="G79" s="195" t="str">
        <f>IFERROR(IF(VLOOKUP($A79,'Annex 2 Designated EHV charges'!$A:$O,11,FALSE)=0,"",VLOOKUP($A79,'Annex 2 Designated EHV charges'!$A:$O,11,FALSE)),"")</f>
        <v/>
      </c>
      <c r="H79" s="195" t="str">
        <f>IFERROR(IF(VLOOKUP($A79,'Annex 2 Designated EHV charges'!$A:$O,12,FALSE)=0,"",VLOOKUP($A79,'Annex 2 Designated EHV charges'!$A:$O,12,FALSE)),"")</f>
        <v/>
      </c>
    </row>
    <row r="80" spans="1:8" ht="12.75" customHeight="1" x14ac:dyDescent="0.2">
      <c r="A80" s="94" t="str" cm="1">
        <f t="array" ref="A80">IFERROR(INDEX('Annex 2 Designated EHV charges'!$A$10:$A$400, MATCH(0, IF(ISBLANK('Annex 2 Designated EHV charges'!$A$10:$A$400),1, COUNTIF(A$4:$A79, 'Annex 2 Designated EHV charges'!$A$10:$A$400)), 0)),"")</f>
        <v/>
      </c>
      <c r="B80" s="94" t="str">
        <f>IF($A80="","",VLOOKUP($A80,'Annex 2 Designated EHV charges'!$A:$O,2,0))</f>
        <v/>
      </c>
      <c r="C80" s="95" t="str">
        <f>IF($A80="","",VLOOKUP($A80,'Annex 2 Designated EHV charges'!$A:$O,3,0))</f>
        <v/>
      </c>
      <c r="D80" s="94" t="str">
        <f>IF($A80="","",VLOOKUP($A80,'Annex 2 Designated EHV charges'!$A:$O,7,0))</f>
        <v/>
      </c>
      <c r="E80" s="97" t="str">
        <f>IFERROR(IF(VLOOKUP($A80,'Annex 2 Designated EHV charges'!$A:$O,9,FALSE)=0,"",VLOOKUP($A80,'Annex 2 Designated EHV charges'!$A:$O,9,FALSE)),"")</f>
        <v/>
      </c>
      <c r="F80" s="195" t="str">
        <f>IFERROR(IF(VLOOKUP($A80,'Annex 2 Designated EHV charges'!$A:$O,10,FALSE)=0,"",VLOOKUP($A80,'Annex 2 Designated EHV charges'!$A:$O,10,FALSE)),"")</f>
        <v/>
      </c>
      <c r="G80" s="195" t="str">
        <f>IFERROR(IF(VLOOKUP($A80,'Annex 2 Designated EHV charges'!$A:$O,11,FALSE)=0,"",VLOOKUP($A80,'Annex 2 Designated EHV charges'!$A:$O,11,FALSE)),"")</f>
        <v/>
      </c>
      <c r="H80" s="195" t="str">
        <f>IFERROR(IF(VLOOKUP($A80,'Annex 2 Designated EHV charges'!$A:$O,12,FALSE)=0,"",VLOOKUP($A80,'Annex 2 Designated EHV charges'!$A:$O,12,FALSE)),"")</f>
        <v/>
      </c>
    </row>
    <row r="81" spans="1:8" ht="12.75" customHeight="1" x14ac:dyDescent="0.2">
      <c r="A81" s="94" t="str" cm="1">
        <f t="array" ref="A81">IFERROR(INDEX('Annex 2 Designated EHV charges'!$A$10:$A$400, MATCH(0, IF(ISBLANK('Annex 2 Designated EHV charges'!$A$10:$A$400),1, COUNTIF(A$4:$A80, 'Annex 2 Designated EHV charges'!$A$10:$A$400)), 0)),"")</f>
        <v/>
      </c>
      <c r="B81" s="94" t="str">
        <f>IF($A81="","",VLOOKUP($A81,'Annex 2 Designated EHV charges'!$A:$O,2,0))</f>
        <v/>
      </c>
      <c r="C81" s="95" t="str">
        <f>IF($A81="","",VLOOKUP($A81,'Annex 2 Designated EHV charges'!$A:$O,3,0))</f>
        <v/>
      </c>
      <c r="D81" s="94" t="str">
        <f>IF($A81="","",VLOOKUP($A81,'Annex 2 Designated EHV charges'!$A:$O,7,0))</f>
        <v/>
      </c>
      <c r="E81" s="97" t="str">
        <f>IFERROR(IF(VLOOKUP($A81,'Annex 2 Designated EHV charges'!$A:$O,9,FALSE)=0,"",VLOOKUP($A81,'Annex 2 Designated EHV charges'!$A:$O,9,FALSE)),"")</f>
        <v/>
      </c>
      <c r="F81" s="195" t="str">
        <f>IFERROR(IF(VLOOKUP($A81,'Annex 2 Designated EHV charges'!$A:$O,10,FALSE)=0,"",VLOOKUP($A81,'Annex 2 Designated EHV charges'!$A:$O,10,FALSE)),"")</f>
        <v/>
      </c>
      <c r="G81" s="195" t="str">
        <f>IFERROR(IF(VLOOKUP($A81,'Annex 2 Designated EHV charges'!$A:$O,11,FALSE)=0,"",VLOOKUP($A81,'Annex 2 Designated EHV charges'!$A:$O,11,FALSE)),"")</f>
        <v/>
      </c>
      <c r="H81" s="195" t="str">
        <f>IFERROR(IF(VLOOKUP($A81,'Annex 2 Designated EHV charges'!$A:$O,12,FALSE)=0,"",VLOOKUP($A81,'Annex 2 Designated EHV charges'!$A:$O,12,FALSE)),"")</f>
        <v/>
      </c>
    </row>
    <row r="82" spans="1:8" ht="12.75" customHeight="1" x14ac:dyDescent="0.2">
      <c r="A82" s="94" t="str" cm="1">
        <f t="array" ref="A82">IFERROR(INDEX('Annex 2 Designated EHV charges'!$A$10:$A$400, MATCH(0, IF(ISBLANK('Annex 2 Designated EHV charges'!$A$10:$A$400),1, COUNTIF(A$4:$A81, 'Annex 2 Designated EHV charges'!$A$10:$A$400)), 0)),"")</f>
        <v/>
      </c>
      <c r="B82" s="94" t="str">
        <f>IF($A82="","",VLOOKUP($A82,'Annex 2 Designated EHV charges'!$A:$O,2,0))</f>
        <v/>
      </c>
      <c r="C82" s="95" t="str">
        <f>IF($A82="","",VLOOKUP($A82,'Annex 2 Designated EHV charges'!$A:$O,3,0))</f>
        <v/>
      </c>
      <c r="D82" s="94" t="str">
        <f>IF($A82="","",VLOOKUP($A82,'Annex 2 Designated EHV charges'!$A:$O,7,0))</f>
        <v/>
      </c>
      <c r="E82" s="97" t="str">
        <f>IFERROR(IF(VLOOKUP($A82,'Annex 2 Designated EHV charges'!$A:$O,9,FALSE)=0,"",VLOOKUP($A82,'Annex 2 Designated EHV charges'!$A:$O,9,FALSE)),"")</f>
        <v/>
      </c>
      <c r="F82" s="195" t="str">
        <f>IFERROR(IF(VLOOKUP($A82,'Annex 2 Designated EHV charges'!$A:$O,10,FALSE)=0,"",VLOOKUP($A82,'Annex 2 Designated EHV charges'!$A:$O,10,FALSE)),"")</f>
        <v/>
      </c>
      <c r="G82" s="195" t="str">
        <f>IFERROR(IF(VLOOKUP($A82,'Annex 2 Designated EHV charges'!$A:$O,11,FALSE)=0,"",VLOOKUP($A82,'Annex 2 Designated EHV charges'!$A:$O,11,FALSE)),"")</f>
        <v/>
      </c>
      <c r="H82" s="195" t="str">
        <f>IFERROR(IF(VLOOKUP($A82,'Annex 2 Designated EHV charges'!$A:$O,12,FALSE)=0,"",VLOOKUP($A82,'Annex 2 Designated EHV charges'!$A:$O,12,FALSE)),"")</f>
        <v/>
      </c>
    </row>
    <row r="83" spans="1:8" ht="12.75" customHeight="1" x14ac:dyDescent="0.2">
      <c r="A83" s="94" t="str" cm="1">
        <f t="array" ref="A83">IFERROR(INDEX('Annex 2 Designated EHV charges'!$A$10:$A$400, MATCH(0, IF(ISBLANK('Annex 2 Designated EHV charges'!$A$10:$A$400),1, COUNTIF(A$4:$A82, 'Annex 2 Designated EHV charges'!$A$10:$A$400)), 0)),"")</f>
        <v/>
      </c>
      <c r="B83" s="94" t="str">
        <f>IF($A83="","",VLOOKUP($A83,'Annex 2 Designated EHV charges'!$A:$O,2,0))</f>
        <v/>
      </c>
      <c r="C83" s="95" t="str">
        <f>IF($A83="","",VLOOKUP($A83,'Annex 2 Designated EHV charges'!$A:$O,3,0))</f>
        <v/>
      </c>
      <c r="D83" s="94" t="str">
        <f>IF($A83="","",VLOOKUP($A83,'Annex 2 Designated EHV charges'!$A:$O,7,0))</f>
        <v/>
      </c>
      <c r="E83" s="97" t="str">
        <f>IFERROR(IF(VLOOKUP($A83,'Annex 2 Designated EHV charges'!$A:$O,9,FALSE)=0,"",VLOOKUP($A83,'Annex 2 Designated EHV charges'!$A:$O,9,FALSE)),"")</f>
        <v/>
      </c>
      <c r="F83" s="195" t="str">
        <f>IFERROR(IF(VLOOKUP($A83,'Annex 2 Designated EHV charges'!$A:$O,10,FALSE)=0,"",VLOOKUP($A83,'Annex 2 Designated EHV charges'!$A:$O,10,FALSE)),"")</f>
        <v/>
      </c>
      <c r="G83" s="195" t="str">
        <f>IFERROR(IF(VLOOKUP($A83,'Annex 2 Designated EHV charges'!$A:$O,11,FALSE)=0,"",VLOOKUP($A83,'Annex 2 Designated EHV charges'!$A:$O,11,FALSE)),"")</f>
        <v/>
      </c>
      <c r="H83" s="195" t="str">
        <f>IFERROR(IF(VLOOKUP($A83,'Annex 2 Designated EHV charges'!$A:$O,12,FALSE)=0,"",VLOOKUP($A83,'Annex 2 Designated EHV charges'!$A:$O,12,FALSE)),"")</f>
        <v/>
      </c>
    </row>
    <row r="84" spans="1:8" ht="12.75" customHeight="1" x14ac:dyDescent="0.2">
      <c r="A84" s="94" t="str" cm="1">
        <f t="array" ref="A84">IFERROR(INDEX('Annex 2 Designated EHV charges'!$A$10:$A$400, MATCH(0, IF(ISBLANK('Annex 2 Designated EHV charges'!$A$10:$A$400),1, COUNTIF(A$4:$A83, 'Annex 2 Designated EHV charges'!$A$10:$A$400)), 0)),"")</f>
        <v/>
      </c>
      <c r="B84" s="94" t="str">
        <f>IF($A84="","",VLOOKUP($A84,'Annex 2 Designated EHV charges'!$A:$O,2,0))</f>
        <v/>
      </c>
      <c r="C84" s="95" t="str">
        <f>IF($A84="","",VLOOKUP($A84,'Annex 2 Designated EHV charges'!$A:$O,3,0))</f>
        <v/>
      </c>
      <c r="D84" s="94" t="str">
        <f>IF($A84="","",VLOOKUP($A84,'Annex 2 Designated EHV charges'!$A:$O,7,0))</f>
        <v/>
      </c>
      <c r="E84" s="97" t="str">
        <f>IFERROR(IF(VLOOKUP($A84,'Annex 2 Designated EHV charges'!$A:$O,9,FALSE)=0,"",VLOOKUP($A84,'Annex 2 Designated EHV charges'!$A:$O,9,FALSE)),"")</f>
        <v/>
      </c>
      <c r="F84" s="195" t="str">
        <f>IFERROR(IF(VLOOKUP($A84,'Annex 2 Designated EHV charges'!$A:$O,10,FALSE)=0,"",VLOOKUP($A84,'Annex 2 Designated EHV charges'!$A:$O,10,FALSE)),"")</f>
        <v/>
      </c>
      <c r="G84" s="195" t="str">
        <f>IFERROR(IF(VLOOKUP($A84,'Annex 2 Designated EHV charges'!$A:$O,11,FALSE)=0,"",VLOOKUP($A84,'Annex 2 Designated EHV charges'!$A:$O,11,FALSE)),"")</f>
        <v/>
      </c>
      <c r="H84" s="195" t="str">
        <f>IFERROR(IF(VLOOKUP($A84,'Annex 2 Designated EHV charges'!$A:$O,12,FALSE)=0,"",VLOOKUP($A84,'Annex 2 Designated EHV charges'!$A:$O,12,FALSE)),"")</f>
        <v/>
      </c>
    </row>
    <row r="85" spans="1:8" ht="12.75" customHeight="1" x14ac:dyDescent="0.2">
      <c r="A85" s="94" t="str" cm="1">
        <f t="array" ref="A85">IFERROR(INDEX('Annex 2 Designated EHV charges'!$A$10:$A$400, MATCH(0, IF(ISBLANK('Annex 2 Designated EHV charges'!$A$10:$A$400),1, COUNTIF(A$4:$A84, 'Annex 2 Designated EHV charges'!$A$10:$A$400)), 0)),"")</f>
        <v/>
      </c>
      <c r="B85" s="94" t="str">
        <f>IF($A85="","",VLOOKUP($A85,'Annex 2 Designated EHV charges'!$A:$O,2,0))</f>
        <v/>
      </c>
      <c r="C85" s="95" t="str">
        <f>IF($A85="","",VLOOKUP($A85,'Annex 2 Designated EHV charges'!$A:$O,3,0))</f>
        <v/>
      </c>
      <c r="D85" s="94" t="str">
        <f>IF($A85="","",VLOOKUP($A85,'Annex 2 Designated EHV charges'!$A:$O,7,0))</f>
        <v/>
      </c>
      <c r="E85" s="97" t="str">
        <f>IFERROR(IF(VLOOKUP($A85,'Annex 2 Designated EHV charges'!$A:$O,9,FALSE)=0,"",VLOOKUP($A85,'Annex 2 Designated EHV charges'!$A:$O,9,FALSE)),"")</f>
        <v/>
      </c>
      <c r="F85" s="195" t="str">
        <f>IFERROR(IF(VLOOKUP($A85,'Annex 2 Designated EHV charges'!$A:$O,10,FALSE)=0,"",VLOOKUP($A85,'Annex 2 Designated EHV charges'!$A:$O,10,FALSE)),"")</f>
        <v/>
      </c>
      <c r="G85" s="195" t="str">
        <f>IFERROR(IF(VLOOKUP($A85,'Annex 2 Designated EHV charges'!$A:$O,11,FALSE)=0,"",VLOOKUP($A85,'Annex 2 Designated EHV charges'!$A:$O,11,FALSE)),"")</f>
        <v/>
      </c>
      <c r="H85" s="195" t="str">
        <f>IFERROR(IF(VLOOKUP($A85,'Annex 2 Designated EHV charges'!$A:$O,12,FALSE)=0,"",VLOOKUP($A85,'Annex 2 Designated EHV charges'!$A:$O,12,FALSE)),"")</f>
        <v/>
      </c>
    </row>
    <row r="86" spans="1:8" ht="12.75" customHeight="1" x14ac:dyDescent="0.2">
      <c r="A86" s="94" t="str" cm="1">
        <f t="array" ref="A86">IFERROR(INDEX('Annex 2 Designated EHV charges'!$A$10:$A$400, MATCH(0, IF(ISBLANK('Annex 2 Designated EHV charges'!$A$10:$A$400),1, COUNTIF(A$4:$A85, 'Annex 2 Designated EHV charges'!$A$10:$A$400)), 0)),"")</f>
        <v/>
      </c>
      <c r="B86" s="94" t="str">
        <f>IF($A86="","",VLOOKUP($A86,'Annex 2 Designated EHV charges'!$A:$O,2,0))</f>
        <v/>
      </c>
      <c r="C86" s="95" t="str">
        <f>IF($A86="","",VLOOKUP($A86,'Annex 2 Designated EHV charges'!$A:$O,3,0))</f>
        <v/>
      </c>
      <c r="D86" s="94" t="str">
        <f>IF($A86="","",VLOOKUP($A86,'Annex 2 Designated EHV charges'!$A:$O,7,0))</f>
        <v/>
      </c>
      <c r="E86" s="97" t="str">
        <f>IFERROR(IF(VLOOKUP($A86,'Annex 2 Designated EHV charges'!$A:$O,9,FALSE)=0,"",VLOOKUP($A86,'Annex 2 Designated EHV charges'!$A:$O,9,FALSE)),"")</f>
        <v/>
      </c>
      <c r="F86" s="195" t="str">
        <f>IFERROR(IF(VLOOKUP($A86,'Annex 2 Designated EHV charges'!$A:$O,10,FALSE)=0,"",VLOOKUP($A86,'Annex 2 Designated EHV charges'!$A:$O,10,FALSE)),"")</f>
        <v/>
      </c>
      <c r="G86" s="195" t="str">
        <f>IFERROR(IF(VLOOKUP($A86,'Annex 2 Designated EHV charges'!$A:$O,11,FALSE)=0,"",VLOOKUP($A86,'Annex 2 Designated EHV charges'!$A:$O,11,FALSE)),"")</f>
        <v/>
      </c>
      <c r="H86" s="195" t="str">
        <f>IFERROR(IF(VLOOKUP($A86,'Annex 2 Designated EHV charges'!$A:$O,12,FALSE)=0,"",VLOOKUP($A86,'Annex 2 Designated EHV charges'!$A:$O,12,FALSE)),"")</f>
        <v/>
      </c>
    </row>
    <row r="87" spans="1:8" ht="12.75" customHeight="1" x14ac:dyDescent="0.2">
      <c r="A87" s="94" t="str" cm="1">
        <f t="array" ref="A87">IFERROR(INDEX('Annex 2 Designated EHV charges'!$A$10:$A$400, MATCH(0, IF(ISBLANK('Annex 2 Designated EHV charges'!$A$10:$A$400),1, COUNTIF(A$4:$A86, 'Annex 2 Designated EHV charges'!$A$10:$A$400)), 0)),"")</f>
        <v/>
      </c>
      <c r="B87" s="94" t="str">
        <f>IF($A87="","",VLOOKUP($A87,'Annex 2 Designated EHV charges'!$A:$O,2,0))</f>
        <v/>
      </c>
      <c r="C87" s="95" t="str">
        <f>IF($A87="","",VLOOKUP($A87,'Annex 2 Designated EHV charges'!$A:$O,3,0))</f>
        <v/>
      </c>
      <c r="D87" s="94" t="str">
        <f>IF($A87="","",VLOOKUP($A87,'Annex 2 Designated EHV charges'!$A:$O,7,0))</f>
        <v/>
      </c>
      <c r="E87" s="97" t="str">
        <f>IFERROR(IF(VLOOKUP($A87,'Annex 2 Designated EHV charges'!$A:$O,9,FALSE)=0,"",VLOOKUP($A87,'Annex 2 Designated EHV charges'!$A:$O,9,FALSE)),"")</f>
        <v/>
      </c>
      <c r="F87" s="195" t="str">
        <f>IFERROR(IF(VLOOKUP($A87,'Annex 2 Designated EHV charges'!$A:$O,10,FALSE)=0,"",VLOOKUP($A87,'Annex 2 Designated EHV charges'!$A:$O,10,FALSE)),"")</f>
        <v/>
      </c>
      <c r="G87" s="195" t="str">
        <f>IFERROR(IF(VLOOKUP($A87,'Annex 2 Designated EHV charges'!$A:$O,11,FALSE)=0,"",VLOOKUP($A87,'Annex 2 Designated EHV charges'!$A:$O,11,FALSE)),"")</f>
        <v/>
      </c>
      <c r="H87" s="195" t="str">
        <f>IFERROR(IF(VLOOKUP($A87,'Annex 2 Designated EHV charges'!$A:$O,12,FALSE)=0,"",VLOOKUP($A87,'Annex 2 Designated EHV charges'!$A:$O,12,FALSE)),"")</f>
        <v/>
      </c>
    </row>
    <row r="88" spans="1:8" ht="12.75" customHeight="1" x14ac:dyDescent="0.2">
      <c r="A88" s="94" t="str" cm="1">
        <f t="array" ref="A88">IFERROR(INDEX('Annex 2 Designated EHV charges'!$A$10:$A$400, MATCH(0, IF(ISBLANK('Annex 2 Designated EHV charges'!$A$10:$A$400),1, COUNTIF(A$4:$A87, 'Annex 2 Designated EHV charges'!$A$10:$A$400)), 0)),"")</f>
        <v/>
      </c>
      <c r="B88" s="94" t="str">
        <f>IF($A88="","",VLOOKUP($A88,'Annex 2 Designated EHV charges'!$A:$O,2,0))</f>
        <v/>
      </c>
      <c r="C88" s="95" t="str">
        <f>IF($A88="","",VLOOKUP($A88,'Annex 2 Designated EHV charges'!$A:$O,3,0))</f>
        <v/>
      </c>
      <c r="D88" s="94" t="str">
        <f>IF($A88="","",VLOOKUP($A88,'Annex 2 Designated EHV charges'!$A:$O,7,0))</f>
        <v/>
      </c>
      <c r="E88" s="97" t="str">
        <f>IFERROR(IF(VLOOKUP($A88,'Annex 2 Designated EHV charges'!$A:$O,9,FALSE)=0,"",VLOOKUP($A88,'Annex 2 Designated EHV charges'!$A:$O,9,FALSE)),"")</f>
        <v/>
      </c>
      <c r="F88" s="195" t="str">
        <f>IFERROR(IF(VLOOKUP($A88,'Annex 2 Designated EHV charges'!$A:$O,10,FALSE)=0,"",VLOOKUP($A88,'Annex 2 Designated EHV charges'!$A:$O,10,FALSE)),"")</f>
        <v/>
      </c>
      <c r="G88" s="195" t="str">
        <f>IFERROR(IF(VLOOKUP($A88,'Annex 2 Designated EHV charges'!$A:$O,11,FALSE)=0,"",VLOOKUP($A88,'Annex 2 Designated EHV charges'!$A:$O,11,FALSE)),"")</f>
        <v/>
      </c>
      <c r="H88" s="195" t="str">
        <f>IFERROR(IF(VLOOKUP($A88,'Annex 2 Designated EHV charges'!$A:$O,12,FALSE)=0,"",VLOOKUP($A88,'Annex 2 Designated EHV charges'!$A:$O,12,FALSE)),"")</f>
        <v/>
      </c>
    </row>
    <row r="89" spans="1:8" ht="12.75" customHeight="1" x14ac:dyDescent="0.2">
      <c r="A89" s="94" t="str" cm="1">
        <f t="array" ref="A89">IFERROR(INDEX('Annex 2 Designated EHV charges'!$A$10:$A$400, MATCH(0, IF(ISBLANK('Annex 2 Designated EHV charges'!$A$10:$A$400),1, COUNTIF(A$4:$A88, 'Annex 2 Designated EHV charges'!$A$10:$A$400)), 0)),"")</f>
        <v/>
      </c>
      <c r="B89" s="94" t="str">
        <f>IF($A89="","",VLOOKUP($A89,'Annex 2 Designated EHV charges'!$A:$O,2,0))</f>
        <v/>
      </c>
      <c r="C89" s="95" t="str">
        <f>IF($A89="","",VLOOKUP($A89,'Annex 2 Designated EHV charges'!$A:$O,3,0))</f>
        <v/>
      </c>
      <c r="D89" s="94" t="str">
        <f>IF($A89="","",VLOOKUP($A89,'Annex 2 Designated EHV charges'!$A:$O,7,0))</f>
        <v/>
      </c>
      <c r="E89" s="97" t="str">
        <f>IFERROR(IF(VLOOKUP($A89,'Annex 2 Designated EHV charges'!$A:$O,9,FALSE)=0,"",VLOOKUP($A89,'Annex 2 Designated EHV charges'!$A:$O,9,FALSE)),"")</f>
        <v/>
      </c>
      <c r="F89" s="195" t="str">
        <f>IFERROR(IF(VLOOKUP($A89,'Annex 2 Designated EHV charges'!$A:$O,10,FALSE)=0,"",VLOOKUP($A89,'Annex 2 Designated EHV charges'!$A:$O,10,FALSE)),"")</f>
        <v/>
      </c>
      <c r="G89" s="195" t="str">
        <f>IFERROR(IF(VLOOKUP($A89,'Annex 2 Designated EHV charges'!$A:$O,11,FALSE)=0,"",VLOOKUP($A89,'Annex 2 Designated EHV charges'!$A:$O,11,FALSE)),"")</f>
        <v/>
      </c>
      <c r="H89" s="195" t="str">
        <f>IFERROR(IF(VLOOKUP($A89,'Annex 2 Designated EHV charges'!$A:$O,12,FALSE)=0,"",VLOOKUP($A89,'Annex 2 Designated EHV charges'!$A:$O,12,FALSE)),"")</f>
        <v/>
      </c>
    </row>
    <row r="90" spans="1:8" ht="12.75" customHeight="1" x14ac:dyDescent="0.2">
      <c r="A90" s="94" t="str" cm="1">
        <f t="array" ref="A90">IFERROR(INDEX('Annex 2 Designated EHV charges'!$A$10:$A$400, MATCH(0, IF(ISBLANK('Annex 2 Designated EHV charges'!$A$10:$A$400),1, COUNTIF(A$4:$A89, 'Annex 2 Designated EHV charges'!$A$10:$A$400)), 0)),"")</f>
        <v/>
      </c>
      <c r="B90" s="94" t="str">
        <f>IF($A90="","",VLOOKUP($A90,'Annex 2 Designated EHV charges'!$A:$O,2,0))</f>
        <v/>
      </c>
      <c r="C90" s="95" t="str">
        <f>IF($A90="","",VLOOKUP($A90,'Annex 2 Designated EHV charges'!$A:$O,3,0))</f>
        <v/>
      </c>
      <c r="D90" s="94" t="str">
        <f>IF($A90="","",VLOOKUP($A90,'Annex 2 Designated EHV charges'!$A:$O,7,0))</f>
        <v/>
      </c>
      <c r="E90" s="97" t="str">
        <f>IFERROR(IF(VLOOKUP($A90,'Annex 2 Designated EHV charges'!$A:$O,9,FALSE)=0,"",VLOOKUP($A90,'Annex 2 Designated EHV charges'!$A:$O,9,FALSE)),"")</f>
        <v/>
      </c>
      <c r="F90" s="195" t="str">
        <f>IFERROR(IF(VLOOKUP($A90,'Annex 2 Designated EHV charges'!$A:$O,10,FALSE)=0,"",VLOOKUP($A90,'Annex 2 Designated EHV charges'!$A:$O,10,FALSE)),"")</f>
        <v/>
      </c>
      <c r="G90" s="195" t="str">
        <f>IFERROR(IF(VLOOKUP($A90,'Annex 2 Designated EHV charges'!$A:$O,11,FALSE)=0,"",VLOOKUP($A90,'Annex 2 Designated EHV charges'!$A:$O,11,FALSE)),"")</f>
        <v/>
      </c>
      <c r="H90" s="195" t="str">
        <f>IFERROR(IF(VLOOKUP($A90,'Annex 2 Designated EHV charges'!$A:$O,12,FALSE)=0,"",VLOOKUP($A90,'Annex 2 Designated EHV charges'!$A:$O,12,FALSE)),"")</f>
        <v/>
      </c>
    </row>
    <row r="91" spans="1:8" ht="12.75" customHeight="1" x14ac:dyDescent="0.2">
      <c r="A91" s="94" t="str" cm="1">
        <f t="array" ref="A91">IFERROR(INDEX('Annex 2 Designated EHV charges'!$A$10:$A$400, MATCH(0, IF(ISBLANK('Annex 2 Designated EHV charges'!$A$10:$A$400),1, COUNTIF(A$4:$A90, 'Annex 2 Designated EHV charges'!$A$10:$A$400)), 0)),"")</f>
        <v/>
      </c>
      <c r="B91" s="94" t="str">
        <f>IF($A91="","",VLOOKUP($A91,'Annex 2 Designated EHV charges'!$A:$O,2,0))</f>
        <v/>
      </c>
      <c r="C91" s="95" t="str">
        <f>IF($A91="","",VLOOKUP($A91,'Annex 2 Designated EHV charges'!$A:$O,3,0))</f>
        <v/>
      </c>
      <c r="D91" s="94" t="str">
        <f>IF($A91="","",VLOOKUP($A91,'Annex 2 Designated EHV charges'!$A:$O,7,0))</f>
        <v/>
      </c>
      <c r="E91" s="97" t="str">
        <f>IFERROR(IF(VLOOKUP($A91,'Annex 2 Designated EHV charges'!$A:$O,9,FALSE)=0,"",VLOOKUP($A91,'Annex 2 Designated EHV charges'!$A:$O,9,FALSE)),"")</f>
        <v/>
      </c>
      <c r="F91" s="195" t="str">
        <f>IFERROR(IF(VLOOKUP($A91,'Annex 2 Designated EHV charges'!$A:$O,10,FALSE)=0,"",VLOOKUP($A91,'Annex 2 Designated EHV charges'!$A:$O,10,FALSE)),"")</f>
        <v/>
      </c>
      <c r="G91" s="195" t="str">
        <f>IFERROR(IF(VLOOKUP($A91,'Annex 2 Designated EHV charges'!$A:$O,11,FALSE)=0,"",VLOOKUP($A91,'Annex 2 Designated EHV charges'!$A:$O,11,FALSE)),"")</f>
        <v/>
      </c>
      <c r="H91" s="195" t="str">
        <f>IFERROR(IF(VLOOKUP($A91,'Annex 2 Designated EHV charges'!$A:$O,12,FALSE)=0,"",VLOOKUP($A91,'Annex 2 Designated EHV charges'!$A:$O,12,FALSE)),"")</f>
        <v/>
      </c>
    </row>
    <row r="92" spans="1:8" ht="12.75" customHeight="1" x14ac:dyDescent="0.2">
      <c r="A92" s="94" t="str" cm="1">
        <f t="array" ref="A92">IFERROR(INDEX('Annex 2 Designated EHV charges'!$A$10:$A$400, MATCH(0, IF(ISBLANK('Annex 2 Designated EHV charges'!$A$10:$A$400),1, COUNTIF(A$4:$A91, 'Annex 2 Designated EHV charges'!$A$10:$A$400)), 0)),"")</f>
        <v/>
      </c>
      <c r="B92" s="94" t="str">
        <f>IF($A92="","",VLOOKUP($A92,'Annex 2 Designated EHV charges'!$A:$O,2,0))</f>
        <v/>
      </c>
      <c r="C92" s="95" t="str">
        <f>IF($A92="","",VLOOKUP($A92,'Annex 2 Designated EHV charges'!$A:$O,3,0))</f>
        <v/>
      </c>
      <c r="D92" s="94" t="str">
        <f>IF($A92="","",VLOOKUP($A92,'Annex 2 Designated EHV charges'!$A:$O,7,0))</f>
        <v/>
      </c>
      <c r="E92" s="97" t="str">
        <f>IFERROR(IF(VLOOKUP($A92,'Annex 2 Designated EHV charges'!$A:$O,9,FALSE)=0,"",VLOOKUP($A92,'Annex 2 Designated EHV charges'!$A:$O,9,FALSE)),"")</f>
        <v/>
      </c>
      <c r="F92" s="195" t="str">
        <f>IFERROR(IF(VLOOKUP($A92,'Annex 2 Designated EHV charges'!$A:$O,10,FALSE)=0,"",VLOOKUP($A92,'Annex 2 Designated EHV charges'!$A:$O,10,FALSE)),"")</f>
        <v/>
      </c>
      <c r="G92" s="195" t="str">
        <f>IFERROR(IF(VLOOKUP($A92,'Annex 2 Designated EHV charges'!$A:$O,11,FALSE)=0,"",VLOOKUP($A92,'Annex 2 Designated EHV charges'!$A:$O,11,FALSE)),"")</f>
        <v/>
      </c>
      <c r="H92" s="195" t="str">
        <f>IFERROR(IF(VLOOKUP($A92,'Annex 2 Designated EHV charges'!$A:$O,12,FALSE)=0,"",VLOOKUP($A92,'Annex 2 Designated EHV charges'!$A:$O,12,FALSE)),"")</f>
        <v/>
      </c>
    </row>
    <row r="93" spans="1:8" ht="12.75" customHeight="1" x14ac:dyDescent="0.2">
      <c r="A93" s="94" t="str" cm="1">
        <f t="array" ref="A93">IFERROR(INDEX('Annex 2 Designated EHV charges'!$A$10:$A$400, MATCH(0, IF(ISBLANK('Annex 2 Designated EHV charges'!$A$10:$A$400),1, COUNTIF(A$4:$A92, 'Annex 2 Designated EHV charges'!$A$10:$A$400)), 0)),"")</f>
        <v/>
      </c>
      <c r="B93" s="94" t="str">
        <f>IF($A93="","",VLOOKUP($A93,'Annex 2 Designated EHV charges'!$A:$O,2,0))</f>
        <v/>
      </c>
      <c r="C93" s="95" t="str">
        <f>IF($A93="","",VLOOKUP($A93,'Annex 2 Designated EHV charges'!$A:$O,3,0))</f>
        <v/>
      </c>
      <c r="D93" s="94" t="str">
        <f>IF($A93="","",VLOOKUP($A93,'Annex 2 Designated EHV charges'!$A:$O,7,0))</f>
        <v/>
      </c>
      <c r="E93" s="97" t="str">
        <f>IFERROR(IF(VLOOKUP($A93,'Annex 2 Designated EHV charges'!$A:$O,9,FALSE)=0,"",VLOOKUP($A93,'Annex 2 Designated EHV charges'!$A:$O,9,FALSE)),"")</f>
        <v/>
      </c>
      <c r="F93" s="195" t="str">
        <f>IFERROR(IF(VLOOKUP($A93,'Annex 2 Designated EHV charges'!$A:$O,10,FALSE)=0,"",VLOOKUP($A93,'Annex 2 Designated EHV charges'!$A:$O,10,FALSE)),"")</f>
        <v/>
      </c>
      <c r="G93" s="195" t="str">
        <f>IFERROR(IF(VLOOKUP($A93,'Annex 2 Designated EHV charges'!$A:$O,11,FALSE)=0,"",VLOOKUP($A93,'Annex 2 Designated EHV charges'!$A:$O,11,FALSE)),"")</f>
        <v/>
      </c>
      <c r="H93" s="195" t="str">
        <f>IFERROR(IF(VLOOKUP($A93,'Annex 2 Designated EHV charges'!$A:$O,12,FALSE)=0,"",VLOOKUP($A93,'Annex 2 Designated EHV charges'!$A:$O,12,FALSE)),"")</f>
        <v/>
      </c>
    </row>
    <row r="94" spans="1:8" ht="12.75" customHeight="1" x14ac:dyDescent="0.2">
      <c r="A94" s="94" t="str" cm="1">
        <f t="array" ref="A94">IFERROR(INDEX('Annex 2 Designated EHV charges'!$A$10:$A$400, MATCH(0, IF(ISBLANK('Annex 2 Designated EHV charges'!$A$10:$A$400),1, COUNTIF(A$4:$A93, 'Annex 2 Designated EHV charges'!$A$10:$A$400)), 0)),"")</f>
        <v/>
      </c>
      <c r="B94" s="94" t="str">
        <f>IF($A94="","",VLOOKUP($A94,'Annex 2 Designated EHV charges'!$A:$O,2,0))</f>
        <v/>
      </c>
      <c r="C94" s="95" t="str">
        <f>IF($A94="","",VLOOKUP($A94,'Annex 2 Designated EHV charges'!$A:$O,3,0))</f>
        <v/>
      </c>
      <c r="D94" s="94" t="str">
        <f>IF($A94="","",VLOOKUP($A94,'Annex 2 Designated EHV charges'!$A:$O,7,0))</f>
        <v/>
      </c>
      <c r="E94" s="97" t="str">
        <f>IFERROR(IF(VLOOKUP($A94,'Annex 2 Designated EHV charges'!$A:$O,9,FALSE)=0,"",VLOOKUP($A94,'Annex 2 Designated EHV charges'!$A:$O,9,FALSE)),"")</f>
        <v/>
      </c>
      <c r="F94" s="195" t="str">
        <f>IFERROR(IF(VLOOKUP($A94,'Annex 2 Designated EHV charges'!$A:$O,10,FALSE)=0,"",VLOOKUP($A94,'Annex 2 Designated EHV charges'!$A:$O,10,FALSE)),"")</f>
        <v/>
      </c>
      <c r="G94" s="195" t="str">
        <f>IFERROR(IF(VLOOKUP($A94,'Annex 2 Designated EHV charges'!$A:$O,11,FALSE)=0,"",VLOOKUP($A94,'Annex 2 Designated EHV charges'!$A:$O,11,FALSE)),"")</f>
        <v/>
      </c>
      <c r="H94" s="195" t="str">
        <f>IFERROR(IF(VLOOKUP($A94,'Annex 2 Designated EHV charges'!$A:$O,12,FALSE)=0,"",VLOOKUP($A94,'Annex 2 Designated EHV charges'!$A:$O,12,FALSE)),"")</f>
        <v/>
      </c>
    </row>
    <row r="95" spans="1:8" ht="12.75" customHeight="1" x14ac:dyDescent="0.2">
      <c r="A95" s="94" t="str" cm="1">
        <f t="array" ref="A95">IFERROR(INDEX('Annex 2 Designated EHV charges'!$A$10:$A$400, MATCH(0, IF(ISBLANK('Annex 2 Designated EHV charges'!$A$10:$A$400),1, COUNTIF(A$4:$A94, 'Annex 2 Designated EHV charges'!$A$10:$A$400)), 0)),"")</f>
        <v/>
      </c>
      <c r="B95" s="94" t="str">
        <f>IF($A95="","",VLOOKUP($A95,'Annex 2 Designated EHV charges'!$A:$O,2,0))</f>
        <v/>
      </c>
      <c r="C95" s="95" t="str">
        <f>IF($A95="","",VLOOKUP($A95,'Annex 2 Designated EHV charges'!$A:$O,3,0))</f>
        <v/>
      </c>
      <c r="D95" s="94" t="str">
        <f>IF($A95="","",VLOOKUP($A95,'Annex 2 Designated EHV charges'!$A:$O,7,0))</f>
        <v/>
      </c>
      <c r="E95" s="97" t="str">
        <f>IFERROR(IF(VLOOKUP($A95,'Annex 2 Designated EHV charges'!$A:$O,9,FALSE)=0,"",VLOOKUP($A95,'Annex 2 Designated EHV charges'!$A:$O,9,FALSE)),"")</f>
        <v/>
      </c>
      <c r="F95" s="195" t="str">
        <f>IFERROR(IF(VLOOKUP($A95,'Annex 2 Designated EHV charges'!$A:$O,10,FALSE)=0,"",VLOOKUP($A95,'Annex 2 Designated EHV charges'!$A:$O,10,FALSE)),"")</f>
        <v/>
      </c>
      <c r="G95" s="195" t="str">
        <f>IFERROR(IF(VLOOKUP($A95,'Annex 2 Designated EHV charges'!$A:$O,11,FALSE)=0,"",VLOOKUP($A95,'Annex 2 Designated EHV charges'!$A:$O,11,FALSE)),"")</f>
        <v/>
      </c>
      <c r="H95" s="195" t="str">
        <f>IFERROR(IF(VLOOKUP($A95,'Annex 2 Designated EHV charges'!$A:$O,12,FALSE)=0,"",VLOOKUP($A95,'Annex 2 Designated EHV charges'!$A:$O,12,FALSE)),"")</f>
        <v/>
      </c>
    </row>
    <row r="96" spans="1:8" ht="12.75" customHeight="1" x14ac:dyDescent="0.2">
      <c r="A96" s="94" t="str" cm="1">
        <f t="array" ref="A96">IFERROR(INDEX('Annex 2 Designated EHV charges'!$A$10:$A$400, MATCH(0, IF(ISBLANK('Annex 2 Designated EHV charges'!$A$10:$A$400),1, COUNTIF(A$4:$A95, 'Annex 2 Designated EHV charges'!$A$10:$A$400)), 0)),"")</f>
        <v/>
      </c>
      <c r="B96" s="94" t="str">
        <f>IF($A96="","",VLOOKUP($A96,'Annex 2 Designated EHV charges'!$A:$O,2,0))</f>
        <v/>
      </c>
      <c r="C96" s="95" t="str">
        <f>IF($A96="","",VLOOKUP($A96,'Annex 2 Designated EHV charges'!$A:$O,3,0))</f>
        <v/>
      </c>
      <c r="D96" s="94" t="str">
        <f>IF($A96="","",VLOOKUP($A96,'Annex 2 Designated EHV charges'!$A:$O,7,0))</f>
        <v/>
      </c>
      <c r="E96" s="97" t="str">
        <f>IFERROR(IF(VLOOKUP($A96,'Annex 2 Designated EHV charges'!$A:$O,9,FALSE)=0,"",VLOOKUP($A96,'Annex 2 Designated EHV charges'!$A:$O,9,FALSE)),"")</f>
        <v/>
      </c>
      <c r="F96" s="195" t="str">
        <f>IFERROR(IF(VLOOKUP($A96,'Annex 2 Designated EHV charges'!$A:$O,10,FALSE)=0,"",VLOOKUP($A96,'Annex 2 Designated EHV charges'!$A:$O,10,FALSE)),"")</f>
        <v/>
      </c>
      <c r="G96" s="195" t="str">
        <f>IFERROR(IF(VLOOKUP($A96,'Annex 2 Designated EHV charges'!$A:$O,11,FALSE)=0,"",VLOOKUP($A96,'Annex 2 Designated EHV charges'!$A:$O,11,FALSE)),"")</f>
        <v/>
      </c>
      <c r="H96" s="195" t="str">
        <f>IFERROR(IF(VLOOKUP($A96,'Annex 2 Designated EHV charges'!$A:$O,12,FALSE)=0,"",VLOOKUP($A96,'Annex 2 Designated EHV charges'!$A:$O,12,FALSE)),"")</f>
        <v/>
      </c>
    </row>
    <row r="97" spans="1:8" ht="12.75" customHeight="1" x14ac:dyDescent="0.2">
      <c r="A97" s="94" t="str" cm="1">
        <f t="array" ref="A97">IFERROR(INDEX('Annex 2 Designated EHV charges'!$A$10:$A$400, MATCH(0, IF(ISBLANK('Annex 2 Designated EHV charges'!$A$10:$A$400),1, COUNTIF(A$4:$A96, 'Annex 2 Designated EHV charges'!$A$10:$A$400)), 0)),"")</f>
        <v/>
      </c>
      <c r="B97" s="94" t="str">
        <f>IF($A97="","",VLOOKUP($A97,'Annex 2 Designated EHV charges'!$A:$O,2,0))</f>
        <v/>
      </c>
      <c r="C97" s="95" t="str">
        <f>IF($A97="","",VLOOKUP($A97,'Annex 2 Designated EHV charges'!$A:$O,3,0))</f>
        <v/>
      </c>
      <c r="D97" s="94" t="str">
        <f>IF($A97="","",VLOOKUP($A97,'Annex 2 Designated EHV charges'!$A:$O,7,0))</f>
        <v/>
      </c>
      <c r="E97" s="97" t="str">
        <f>IFERROR(IF(VLOOKUP($A97,'Annex 2 Designated EHV charges'!$A:$O,9,FALSE)=0,"",VLOOKUP($A97,'Annex 2 Designated EHV charges'!$A:$O,9,FALSE)),"")</f>
        <v/>
      </c>
      <c r="F97" s="195" t="str">
        <f>IFERROR(IF(VLOOKUP($A97,'Annex 2 Designated EHV charges'!$A:$O,10,FALSE)=0,"",VLOOKUP($A97,'Annex 2 Designated EHV charges'!$A:$O,10,FALSE)),"")</f>
        <v/>
      </c>
      <c r="G97" s="195" t="str">
        <f>IFERROR(IF(VLOOKUP($A97,'Annex 2 Designated EHV charges'!$A:$O,11,FALSE)=0,"",VLOOKUP($A97,'Annex 2 Designated EHV charges'!$A:$O,11,FALSE)),"")</f>
        <v/>
      </c>
      <c r="H97" s="195" t="str">
        <f>IFERROR(IF(VLOOKUP($A97,'Annex 2 Designated EHV charges'!$A:$O,12,FALSE)=0,"",VLOOKUP($A97,'Annex 2 Designated EHV charges'!$A:$O,12,FALSE)),"")</f>
        <v/>
      </c>
    </row>
    <row r="98" spans="1:8" ht="12.75" customHeight="1" x14ac:dyDescent="0.2">
      <c r="A98" s="94" t="str" cm="1">
        <f t="array" ref="A98">IFERROR(INDEX('Annex 2 Designated EHV charges'!$A$10:$A$400, MATCH(0, IF(ISBLANK('Annex 2 Designated EHV charges'!$A$10:$A$400),1, COUNTIF(A$4:$A97, 'Annex 2 Designated EHV charges'!$A$10:$A$400)), 0)),"")</f>
        <v/>
      </c>
      <c r="B98" s="94" t="str">
        <f>IF($A98="","",VLOOKUP($A98,'Annex 2 Designated EHV charges'!$A:$O,2,0))</f>
        <v/>
      </c>
      <c r="C98" s="95" t="str">
        <f>IF($A98="","",VLOOKUP($A98,'Annex 2 Designated EHV charges'!$A:$O,3,0))</f>
        <v/>
      </c>
      <c r="D98" s="94" t="str">
        <f>IF($A98="","",VLOOKUP($A98,'Annex 2 Designated EHV charges'!$A:$O,7,0))</f>
        <v/>
      </c>
      <c r="E98" s="97" t="str">
        <f>IFERROR(IF(VLOOKUP($A98,'Annex 2 Designated EHV charges'!$A:$O,9,FALSE)=0,"",VLOOKUP($A98,'Annex 2 Designated EHV charges'!$A:$O,9,FALSE)),"")</f>
        <v/>
      </c>
      <c r="F98" s="195" t="str">
        <f>IFERROR(IF(VLOOKUP($A98,'Annex 2 Designated EHV charges'!$A:$O,10,FALSE)=0,"",VLOOKUP($A98,'Annex 2 Designated EHV charges'!$A:$O,10,FALSE)),"")</f>
        <v/>
      </c>
      <c r="G98" s="195" t="str">
        <f>IFERROR(IF(VLOOKUP($A98,'Annex 2 Designated EHV charges'!$A:$O,11,FALSE)=0,"",VLOOKUP($A98,'Annex 2 Designated EHV charges'!$A:$O,11,FALSE)),"")</f>
        <v/>
      </c>
      <c r="H98" s="195" t="str">
        <f>IFERROR(IF(VLOOKUP($A98,'Annex 2 Designated EHV charges'!$A:$O,12,FALSE)=0,"",VLOOKUP($A98,'Annex 2 Designated EHV charges'!$A:$O,12,FALSE)),"")</f>
        <v/>
      </c>
    </row>
    <row r="99" spans="1:8" ht="12.75" customHeight="1" x14ac:dyDescent="0.2">
      <c r="A99" s="94" t="str" cm="1">
        <f t="array" ref="A99">IFERROR(INDEX('Annex 2 Designated EHV charges'!$A$10:$A$400, MATCH(0, IF(ISBLANK('Annex 2 Designated EHV charges'!$A$10:$A$400),1, COUNTIF(A$4:$A98, 'Annex 2 Designated EHV charges'!$A$10:$A$400)), 0)),"")</f>
        <v/>
      </c>
      <c r="B99" s="94" t="str">
        <f>IF($A99="","",VLOOKUP($A99,'Annex 2 Designated EHV charges'!$A:$O,2,0))</f>
        <v/>
      </c>
      <c r="C99" s="95" t="str">
        <f>IF($A99="","",VLOOKUP($A99,'Annex 2 Designated EHV charges'!$A:$O,3,0))</f>
        <v/>
      </c>
      <c r="D99" s="94" t="str">
        <f>IF($A99="","",VLOOKUP($A99,'Annex 2 Designated EHV charges'!$A:$O,7,0))</f>
        <v/>
      </c>
      <c r="E99" s="97" t="str">
        <f>IFERROR(IF(VLOOKUP($A99,'Annex 2 Designated EHV charges'!$A:$O,9,FALSE)=0,"",VLOOKUP($A99,'Annex 2 Designated EHV charges'!$A:$O,9,FALSE)),"")</f>
        <v/>
      </c>
      <c r="F99" s="195" t="str">
        <f>IFERROR(IF(VLOOKUP($A99,'Annex 2 Designated EHV charges'!$A:$O,10,FALSE)=0,"",VLOOKUP($A99,'Annex 2 Designated EHV charges'!$A:$O,10,FALSE)),"")</f>
        <v/>
      </c>
      <c r="G99" s="195" t="str">
        <f>IFERROR(IF(VLOOKUP($A99,'Annex 2 Designated EHV charges'!$A:$O,11,FALSE)=0,"",VLOOKUP($A99,'Annex 2 Designated EHV charges'!$A:$O,11,FALSE)),"")</f>
        <v/>
      </c>
      <c r="H99" s="195" t="str">
        <f>IFERROR(IF(VLOOKUP($A99,'Annex 2 Designated EHV charges'!$A:$O,12,FALSE)=0,"",VLOOKUP($A99,'Annex 2 Designated EHV charges'!$A:$O,12,FALSE)),"")</f>
        <v/>
      </c>
    </row>
    <row r="100" spans="1:8" ht="12.75" customHeight="1" x14ac:dyDescent="0.2">
      <c r="A100" s="94" t="str" cm="1">
        <f t="array" ref="A100">IFERROR(INDEX('Annex 2 Designated EHV charges'!$A$10:$A$400, MATCH(0, IF(ISBLANK('Annex 2 Designated EHV charges'!$A$10:$A$400),1, COUNTIF(A$4:$A99, 'Annex 2 Designated EHV charges'!$A$10:$A$400)), 0)),"")</f>
        <v/>
      </c>
      <c r="B100" s="94" t="str">
        <f>IF($A100="","",VLOOKUP($A100,'Annex 2 Designated EHV charges'!$A:$O,2,0))</f>
        <v/>
      </c>
      <c r="C100" s="95" t="str">
        <f>IF($A100="","",VLOOKUP($A100,'Annex 2 Designated EHV charges'!$A:$O,3,0))</f>
        <v/>
      </c>
      <c r="D100" s="94" t="str">
        <f>IF($A100="","",VLOOKUP($A100,'Annex 2 Designated EHV charges'!$A:$O,7,0))</f>
        <v/>
      </c>
      <c r="E100" s="97" t="str">
        <f>IFERROR(IF(VLOOKUP($A100,'Annex 2 Designated EHV charges'!$A:$O,9,FALSE)=0,"",VLOOKUP($A100,'Annex 2 Designated EHV charges'!$A:$O,9,FALSE)),"")</f>
        <v/>
      </c>
      <c r="F100" s="195" t="str">
        <f>IFERROR(IF(VLOOKUP($A100,'Annex 2 Designated EHV charges'!$A:$O,10,FALSE)=0,"",VLOOKUP($A100,'Annex 2 Designated EHV charges'!$A:$O,10,FALSE)),"")</f>
        <v/>
      </c>
      <c r="G100" s="195" t="str">
        <f>IFERROR(IF(VLOOKUP($A100,'Annex 2 Designated EHV charges'!$A:$O,11,FALSE)=0,"",VLOOKUP($A100,'Annex 2 Designated EHV charges'!$A:$O,11,FALSE)),"")</f>
        <v/>
      </c>
      <c r="H100" s="195" t="str">
        <f>IFERROR(IF(VLOOKUP($A100,'Annex 2 Designated EHV charges'!$A:$O,12,FALSE)=0,"",VLOOKUP($A100,'Annex 2 Designated EHV charges'!$A:$O,12,FALSE)),"")</f>
        <v/>
      </c>
    </row>
    <row r="101" spans="1:8" ht="12.75" customHeight="1" x14ac:dyDescent="0.2">
      <c r="A101" s="94" t="str" cm="1">
        <f t="array" ref="A101">IFERROR(INDEX('Annex 2 Designated EHV charges'!$A$10:$A$400, MATCH(0, IF(ISBLANK('Annex 2 Designated EHV charges'!$A$10:$A$400),1, COUNTIF(A$4:$A100, 'Annex 2 Designated EHV charges'!$A$10:$A$400)), 0)),"")</f>
        <v/>
      </c>
      <c r="B101" s="94" t="str">
        <f>IF($A101="","",VLOOKUP($A101,'Annex 2 Designated EHV charges'!$A:$O,2,0))</f>
        <v/>
      </c>
      <c r="C101" s="95" t="str">
        <f>IF($A101="","",VLOOKUP($A101,'Annex 2 Designated EHV charges'!$A:$O,3,0))</f>
        <v/>
      </c>
      <c r="D101" s="94" t="str">
        <f>IF($A101="","",VLOOKUP($A101,'Annex 2 Designated EHV charges'!$A:$O,7,0))</f>
        <v/>
      </c>
      <c r="E101" s="97" t="str">
        <f>IFERROR(IF(VLOOKUP($A101,'Annex 2 Designated EHV charges'!$A:$O,9,FALSE)=0,"",VLOOKUP($A101,'Annex 2 Designated EHV charges'!$A:$O,9,FALSE)),"")</f>
        <v/>
      </c>
      <c r="F101" s="195" t="str">
        <f>IFERROR(IF(VLOOKUP($A101,'Annex 2 Designated EHV charges'!$A:$O,10,FALSE)=0,"",VLOOKUP($A101,'Annex 2 Designated EHV charges'!$A:$O,10,FALSE)),"")</f>
        <v/>
      </c>
      <c r="G101" s="195" t="str">
        <f>IFERROR(IF(VLOOKUP($A101,'Annex 2 Designated EHV charges'!$A:$O,11,FALSE)=0,"",VLOOKUP($A101,'Annex 2 Designated EHV charges'!$A:$O,11,FALSE)),"")</f>
        <v/>
      </c>
      <c r="H101" s="195" t="str">
        <f>IFERROR(IF(VLOOKUP($A101,'Annex 2 Designated EHV charges'!$A:$O,12,FALSE)=0,"",VLOOKUP($A101,'Annex 2 Designated EHV charges'!$A:$O,12,FALSE)),"")</f>
        <v/>
      </c>
    </row>
    <row r="102" spans="1:8" ht="12.75" customHeight="1" x14ac:dyDescent="0.2">
      <c r="A102" s="94" t="str" cm="1">
        <f t="array" ref="A102">IFERROR(INDEX('Annex 2 Designated EHV charges'!$A$10:$A$400, MATCH(0, IF(ISBLANK('Annex 2 Designated EHV charges'!$A$10:$A$400),1, COUNTIF(A$4:$A101, 'Annex 2 Designated EHV charges'!$A$10:$A$400)), 0)),"")</f>
        <v/>
      </c>
      <c r="B102" s="94" t="str">
        <f>IF($A102="","",VLOOKUP($A102,'Annex 2 Designated EHV charges'!$A:$O,2,0))</f>
        <v/>
      </c>
      <c r="C102" s="95" t="str">
        <f>IF($A102="","",VLOOKUP($A102,'Annex 2 Designated EHV charges'!$A:$O,3,0))</f>
        <v/>
      </c>
      <c r="D102" s="94" t="str">
        <f>IF($A102="","",VLOOKUP($A102,'Annex 2 Designated EHV charges'!$A:$O,7,0))</f>
        <v/>
      </c>
      <c r="E102" s="97" t="str">
        <f>IFERROR(IF(VLOOKUP($A102,'Annex 2 Designated EHV charges'!$A:$O,9,FALSE)=0,"",VLOOKUP($A102,'Annex 2 Designated EHV charges'!$A:$O,9,FALSE)),"")</f>
        <v/>
      </c>
      <c r="F102" s="195" t="str">
        <f>IFERROR(IF(VLOOKUP($A102,'Annex 2 Designated EHV charges'!$A:$O,10,FALSE)=0,"",VLOOKUP($A102,'Annex 2 Designated EHV charges'!$A:$O,10,FALSE)),"")</f>
        <v/>
      </c>
      <c r="G102" s="195" t="str">
        <f>IFERROR(IF(VLOOKUP($A102,'Annex 2 Designated EHV charges'!$A:$O,11,FALSE)=0,"",VLOOKUP($A102,'Annex 2 Designated EHV charges'!$A:$O,11,FALSE)),"")</f>
        <v/>
      </c>
      <c r="H102" s="195" t="str">
        <f>IFERROR(IF(VLOOKUP($A102,'Annex 2 Designated EHV charges'!$A:$O,12,FALSE)=0,"",VLOOKUP($A102,'Annex 2 Designated EHV charges'!$A:$O,12,FALSE)),"")</f>
        <v/>
      </c>
    </row>
    <row r="103" spans="1:8" ht="12.75" customHeight="1" x14ac:dyDescent="0.2">
      <c r="A103" s="94" t="str" cm="1">
        <f t="array" ref="A103">IFERROR(INDEX('Annex 2 Designated EHV charges'!$A$10:$A$400, MATCH(0, IF(ISBLANK('Annex 2 Designated EHV charges'!$A$10:$A$400),1, COUNTIF(A$4:$A102, 'Annex 2 Designated EHV charges'!$A$10:$A$400)), 0)),"")</f>
        <v/>
      </c>
      <c r="B103" s="94" t="str">
        <f>IF($A103="","",VLOOKUP($A103,'Annex 2 Designated EHV charges'!$A:$O,2,0))</f>
        <v/>
      </c>
      <c r="C103" s="95" t="str">
        <f>IF($A103="","",VLOOKUP($A103,'Annex 2 Designated EHV charges'!$A:$O,3,0))</f>
        <v/>
      </c>
      <c r="D103" s="94" t="str">
        <f>IF($A103="","",VLOOKUP($A103,'Annex 2 Designated EHV charges'!$A:$O,7,0))</f>
        <v/>
      </c>
      <c r="E103" s="97" t="str">
        <f>IFERROR(IF(VLOOKUP($A103,'Annex 2 Designated EHV charges'!$A:$O,9,FALSE)=0,"",VLOOKUP($A103,'Annex 2 Designated EHV charges'!$A:$O,9,FALSE)),"")</f>
        <v/>
      </c>
      <c r="F103" s="195" t="str">
        <f>IFERROR(IF(VLOOKUP($A103,'Annex 2 Designated EHV charges'!$A:$O,10,FALSE)=0,"",VLOOKUP($A103,'Annex 2 Designated EHV charges'!$A:$O,10,FALSE)),"")</f>
        <v/>
      </c>
      <c r="G103" s="195" t="str">
        <f>IFERROR(IF(VLOOKUP($A103,'Annex 2 Designated EHV charges'!$A:$O,11,FALSE)=0,"",VLOOKUP($A103,'Annex 2 Designated EHV charges'!$A:$O,11,FALSE)),"")</f>
        <v/>
      </c>
      <c r="H103" s="195" t="str">
        <f>IFERROR(IF(VLOOKUP($A103,'Annex 2 Designated EHV charges'!$A:$O,12,FALSE)=0,"",VLOOKUP($A103,'Annex 2 Designated EHV charges'!$A:$O,12,FALSE)),"")</f>
        <v/>
      </c>
    </row>
    <row r="104" spans="1:8" ht="12.75" customHeight="1" x14ac:dyDescent="0.2">
      <c r="A104" s="94" t="str" cm="1">
        <f t="array" ref="A104">IFERROR(INDEX('Annex 2 Designated EHV charges'!$A$10:$A$400, MATCH(0, IF(ISBLANK('Annex 2 Designated EHV charges'!$A$10:$A$400),1, COUNTIF(A$4:$A103, 'Annex 2 Designated EHV charges'!$A$10:$A$400)), 0)),"")</f>
        <v/>
      </c>
      <c r="B104" s="94" t="str">
        <f>IF($A104="","",VLOOKUP($A104,'Annex 2 Designated EHV charges'!$A:$O,2,0))</f>
        <v/>
      </c>
      <c r="C104" s="95" t="str">
        <f>IF($A104="","",VLOOKUP($A104,'Annex 2 Designated EHV charges'!$A:$O,3,0))</f>
        <v/>
      </c>
      <c r="D104" s="94" t="str">
        <f>IF($A104="","",VLOOKUP($A104,'Annex 2 Designated EHV charges'!$A:$O,7,0))</f>
        <v/>
      </c>
      <c r="E104" s="97" t="str">
        <f>IFERROR(IF(VLOOKUP($A104,'Annex 2 Designated EHV charges'!$A:$O,9,FALSE)=0,"",VLOOKUP($A104,'Annex 2 Designated EHV charges'!$A:$O,9,FALSE)),"")</f>
        <v/>
      </c>
      <c r="F104" s="195" t="str">
        <f>IFERROR(IF(VLOOKUP($A104,'Annex 2 Designated EHV charges'!$A:$O,10,FALSE)=0,"",VLOOKUP($A104,'Annex 2 Designated EHV charges'!$A:$O,10,FALSE)),"")</f>
        <v/>
      </c>
      <c r="G104" s="195" t="str">
        <f>IFERROR(IF(VLOOKUP($A104,'Annex 2 Designated EHV charges'!$A:$O,11,FALSE)=0,"",VLOOKUP($A104,'Annex 2 Designated EHV charges'!$A:$O,11,FALSE)),"")</f>
        <v/>
      </c>
      <c r="H104" s="195" t="str">
        <f>IFERROR(IF(VLOOKUP($A104,'Annex 2 Designated EHV charges'!$A:$O,12,FALSE)=0,"",VLOOKUP($A104,'Annex 2 Designated EHV charges'!$A:$O,12,FALSE)),"")</f>
        <v/>
      </c>
    </row>
    <row r="105" spans="1:8" ht="12.75" customHeight="1" x14ac:dyDescent="0.2">
      <c r="A105" s="94" t="str" cm="1">
        <f t="array" ref="A105">IFERROR(INDEX('Annex 2 Designated EHV charges'!$A$10:$A$400, MATCH(0, IF(ISBLANK('Annex 2 Designated EHV charges'!$A$10:$A$400),1, COUNTIF(A$4:$A104, 'Annex 2 Designated EHV charges'!$A$10:$A$400)), 0)),"")</f>
        <v/>
      </c>
      <c r="B105" s="94" t="str">
        <f>IF($A105="","",VLOOKUP($A105,'Annex 2 Designated EHV charges'!$A:$O,2,0))</f>
        <v/>
      </c>
      <c r="C105" s="95" t="str">
        <f>IF($A105="","",VLOOKUP($A105,'Annex 2 Designated EHV charges'!$A:$O,3,0))</f>
        <v/>
      </c>
      <c r="D105" s="94" t="str">
        <f>IF($A105="","",VLOOKUP($A105,'Annex 2 Designated EHV charges'!$A:$O,7,0))</f>
        <v/>
      </c>
      <c r="E105" s="97" t="str">
        <f>IFERROR(IF(VLOOKUP($A105,'Annex 2 Designated EHV charges'!$A:$O,9,FALSE)=0,"",VLOOKUP($A105,'Annex 2 Designated EHV charges'!$A:$O,9,FALSE)),"")</f>
        <v/>
      </c>
      <c r="F105" s="195" t="str">
        <f>IFERROR(IF(VLOOKUP($A105,'Annex 2 Designated EHV charges'!$A:$O,10,FALSE)=0,"",VLOOKUP($A105,'Annex 2 Designated EHV charges'!$A:$O,10,FALSE)),"")</f>
        <v/>
      </c>
      <c r="G105" s="195" t="str">
        <f>IFERROR(IF(VLOOKUP($A105,'Annex 2 Designated EHV charges'!$A:$O,11,FALSE)=0,"",VLOOKUP($A105,'Annex 2 Designated EHV charges'!$A:$O,11,FALSE)),"")</f>
        <v/>
      </c>
      <c r="H105" s="195" t="str">
        <f>IFERROR(IF(VLOOKUP($A105,'Annex 2 Designated EHV charges'!$A:$O,12,FALSE)=0,"",VLOOKUP($A105,'Annex 2 Designated EHV charges'!$A:$O,12,FALSE)),"")</f>
        <v/>
      </c>
    </row>
    <row r="106" spans="1:8" ht="12.75" customHeight="1" x14ac:dyDescent="0.2">
      <c r="A106" s="94" t="str" cm="1">
        <f t="array" ref="A106">IFERROR(INDEX('Annex 2 Designated EHV charges'!$A$10:$A$400, MATCH(0, IF(ISBLANK('Annex 2 Designated EHV charges'!$A$10:$A$400),1, COUNTIF(A$4:$A105, 'Annex 2 Designated EHV charges'!$A$10:$A$400)), 0)),"")</f>
        <v/>
      </c>
      <c r="B106" s="94" t="str">
        <f>IF($A106="","",VLOOKUP($A106,'Annex 2 Designated EHV charges'!$A:$O,2,0))</f>
        <v/>
      </c>
      <c r="C106" s="95" t="str">
        <f>IF($A106="","",VLOOKUP($A106,'Annex 2 Designated EHV charges'!$A:$O,3,0))</f>
        <v/>
      </c>
      <c r="D106" s="94" t="str">
        <f>IF($A106="","",VLOOKUP($A106,'Annex 2 Designated EHV charges'!$A:$O,7,0))</f>
        <v/>
      </c>
      <c r="E106" s="97" t="str">
        <f>IFERROR(IF(VLOOKUP($A106,'Annex 2 Designated EHV charges'!$A:$O,9,FALSE)=0,"",VLOOKUP($A106,'Annex 2 Designated EHV charges'!$A:$O,9,FALSE)),"")</f>
        <v/>
      </c>
      <c r="F106" s="195" t="str">
        <f>IFERROR(IF(VLOOKUP($A106,'Annex 2 Designated EHV charges'!$A:$O,10,FALSE)=0,"",VLOOKUP($A106,'Annex 2 Designated EHV charges'!$A:$O,10,FALSE)),"")</f>
        <v/>
      </c>
      <c r="G106" s="195" t="str">
        <f>IFERROR(IF(VLOOKUP($A106,'Annex 2 Designated EHV charges'!$A:$O,11,FALSE)=0,"",VLOOKUP($A106,'Annex 2 Designated EHV charges'!$A:$O,11,FALSE)),"")</f>
        <v/>
      </c>
      <c r="H106" s="195" t="str">
        <f>IFERROR(IF(VLOOKUP($A106,'Annex 2 Designated EHV charges'!$A:$O,12,FALSE)=0,"",VLOOKUP($A106,'Annex 2 Designated EHV charges'!$A:$O,12,FALSE)),"")</f>
        <v/>
      </c>
    </row>
    <row r="107" spans="1:8" ht="12.75" customHeight="1" x14ac:dyDescent="0.2">
      <c r="A107" s="94" t="str" cm="1">
        <f t="array" ref="A107">IFERROR(INDEX('Annex 2 Designated EHV charges'!$A$10:$A$400, MATCH(0, IF(ISBLANK('Annex 2 Designated EHV charges'!$A$10:$A$400),1, COUNTIF(A$4:$A106, 'Annex 2 Designated EHV charges'!$A$10:$A$400)), 0)),"")</f>
        <v/>
      </c>
      <c r="B107" s="94" t="str">
        <f>IF($A107="","",VLOOKUP($A107,'Annex 2 Designated EHV charges'!$A:$O,2,0))</f>
        <v/>
      </c>
      <c r="C107" s="95" t="str">
        <f>IF($A107="","",VLOOKUP($A107,'Annex 2 Designated EHV charges'!$A:$O,3,0))</f>
        <v/>
      </c>
      <c r="D107" s="94" t="str">
        <f>IF($A107="","",VLOOKUP($A107,'Annex 2 Designated EHV charges'!$A:$O,7,0))</f>
        <v/>
      </c>
      <c r="E107" s="97" t="str">
        <f>IFERROR(IF(VLOOKUP($A107,'Annex 2 Designated EHV charges'!$A:$O,9,FALSE)=0,"",VLOOKUP($A107,'Annex 2 Designated EHV charges'!$A:$O,9,FALSE)),"")</f>
        <v/>
      </c>
      <c r="F107" s="195" t="str">
        <f>IFERROR(IF(VLOOKUP($A107,'Annex 2 Designated EHV charges'!$A:$O,10,FALSE)=0,"",VLOOKUP($A107,'Annex 2 Designated EHV charges'!$A:$O,10,FALSE)),"")</f>
        <v/>
      </c>
      <c r="G107" s="195" t="str">
        <f>IFERROR(IF(VLOOKUP($A107,'Annex 2 Designated EHV charges'!$A:$O,11,FALSE)=0,"",VLOOKUP($A107,'Annex 2 Designated EHV charges'!$A:$O,11,FALSE)),"")</f>
        <v/>
      </c>
      <c r="H107" s="195" t="str">
        <f>IFERROR(IF(VLOOKUP($A107,'Annex 2 Designated EHV charges'!$A:$O,12,FALSE)=0,"",VLOOKUP($A107,'Annex 2 Designated EHV charges'!$A:$O,12,FALSE)),"")</f>
        <v/>
      </c>
    </row>
    <row r="108" spans="1:8" ht="12.75" customHeight="1" x14ac:dyDescent="0.2">
      <c r="A108" s="94" t="str" cm="1">
        <f t="array" ref="A108">IFERROR(INDEX('Annex 2 Designated EHV charges'!$A$10:$A$400, MATCH(0, IF(ISBLANK('Annex 2 Designated EHV charges'!$A$10:$A$400),1, COUNTIF(A$4:$A107, 'Annex 2 Designated EHV charges'!$A$10:$A$400)), 0)),"")</f>
        <v/>
      </c>
      <c r="B108" s="94" t="str">
        <f>IF($A108="","",VLOOKUP($A108,'Annex 2 Designated EHV charges'!$A:$O,2,0))</f>
        <v/>
      </c>
      <c r="C108" s="95" t="str">
        <f>IF($A108="","",VLOOKUP($A108,'Annex 2 Designated EHV charges'!$A:$O,3,0))</f>
        <v/>
      </c>
      <c r="D108" s="94" t="str">
        <f>IF($A108="","",VLOOKUP($A108,'Annex 2 Designated EHV charges'!$A:$O,7,0))</f>
        <v/>
      </c>
      <c r="E108" s="97" t="str">
        <f>IFERROR(IF(VLOOKUP($A108,'Annex 2 Designated EHV charges'!$A:$O,9,FALSE)=0,"",VLOOKUP($A108,'Annex 2 Designated EHV charges'!$A:$O,9,FALSE)),"")</f>
        <v/>
      </c>
      <c r="F108" s="195" t="str">
        <f>IFERROR(IF(VLOOKUP($A108,'Annex 2 Designated EHV charges'!$A:$O,10,FALSE)=0,"",VLOOKUP($A108,'Annex 2 Designated EHV charges'!$A:$O,10,FALSE)),"")</f>
        <v/>
      </c>
      <c r="G108" s="195" t="str">
        <f>IFERROR(IF(VLOOKUP($A108,'Annex 2 Designated EHV charges'!$A:$O,11,FALSE)=0,"",VLOOKUP($A108,'Annex 2 Designated EHV charges'!$A:$O,11,FALSE)),"")</f>
        <v/>
      </c>
      <c r="H108" s="195" t="str">
        <f>IFERROR(IF(VLOOKUP($A108,'Annex 2 Designated EHV charges'!$A:$O,12,FALSE)=0,"",VLOOKUP($A108,'Annex 2 Designated EHV charges'!$A:$O,12,FALSE)),"")</f>
        <v/>
      </c>
    </row>
    <row r="109" spans="1:8" ht="12.75" customHeight="1" x14ac:dyDescent="0.2">
      <c r="A109" s="94" t="str" cm="1">
        <f t="array" ref="A109">IFERROR(INDEX('Annex 2 Designated EHV charges'!$A$10:$A$400, MATCH(0, IF(ISBLANK('Annex 2 Designated EHV charges'!$A$10:$A$400),1, COUNTIF(A$4:$A108, 'Annex 2 Designated EHV charges'!$A$10:$A$400)), 0)),"")</f>
        <v/>
      </c>
      <c r="B109" s="94" t="str">
        <f>IF($A109="","",VLOOKUP($A109,'Annex 2 Designated EHV charges'!$A:$O,2,0))</f>
        <v/>
      </c>
      <c r="C109" s="95" t="str">
        <f>IF($A109="","",VLOOKUP($A109,'Annex 2 Designated EHV charges'!$A:$O,3,0))</f>
        <v/>
      </c>
      <c r="D109" s="94" t="str">
        <f>IF($A109="","",VLOOKUP($A109,'Annex 2 Designated EHV charges'!$A:$O,7,0))</f>
        <v/>
      </c>
      <c r="E109" s="97" t="str">
        <f>IFERROR(IF(VLOOKUP($A109,'Annex 2 Designated EHV charges'!$A:$O,9,FALSE)=0,"",VLOOKUP($A109,'Annex 2 Designated EHV charges'!$A:$O,9,FALSE)),"")</f>
        <v/>
      </c>
      <c r="F109" s="195" t="str">
        <f>IFERROR(IF(VLOOKUP($A109,'Annex 2 Designated EHV charges'!$A:$O,10,FALSE)=0,"",VLOOKUP($A109,'Annex 2 Designated EHV charges'!$A:$O,10,FALSE)),"")</f>
        <v/>
      </c>
      <c r="G109" s="195" t="str">
        <f>IFERROR(IF(VLOOKUP($A109,'Annex 2 Designated EHV charges'!$A:$O,11,FALSE)=0,"",VLOOKUP($A109,'Annex 2 Designated EHV charges'!$A:$O,11,FALSE)),"")</f>
        <v/>
      </c>
      <c r="H109" s="195" t="str">
        <f>IFERROR(IF(VLOOKUP($A109,'Annex 2 Designated EHV charges'!$A:$O,12,FALSE)=0,"",VLOOKUP($A109,'Annex 2 Designated EHV charges'!$A:$O,12,FALSE)),"")</f>
        <v/>
      </c>
    </row>
    <row r="110" spans="1:8" ht="12.75" customHeight="1" x14ac:dyDescent="0.2">
      <c r="A110" s="94" t="str" cm="1">
        <f t="array" ref="A110">IFERROR(INDEX('Annex 2 Designated EHV charges'!$A$10:$A$400, MATCH(0, IF(ISBLANK('Annex 2 Designated EHV charges'!$A$10:$A$400),1, COUNTIF(A$4:$A109, 'Annex 2 Designated EHV charges'!$A$10:$A$400)), 0)),"")</f>
        <v/>
      </c>
      <c r="B110" s="94" t="str">
        <f>IF($A110="","",VLOOKUP($A110,'Annex 2 Designated EHV charges'!$A:$O,2,0))</f>
        <v/>
      </c>
      <c r="C110" s="95" t="str">
        <f>IF($A110="","",VLOOKUP($A110,'Annex 2 Designated EHV charges'!$A:$O,3,0))</f>
        <v/>
      </c>
      <c r="D110" s="94" t="str">
        <f>IF($A110="","",VLOOKUP($A110,'Annex 2 Designated EHV charges'!$A:$O,7,0))</f>
        <v/>
      </c>
      <c r="E110" s="97" t="str">
        <f>IFERROR(IF(VLOOKUP($A110,'Annex 2 Designated EHV charges'!$A:$O,9,FALSE)=0,"",VLOOKUP($A110,'Annex 2 Designated EHV charges'!$A:$O,9,FALSE)),"")</f>
        <v/>
      </c>
      <c r="F110" s="195" t="str">
        <f>IFERROR(IF(VLOOKUP($A110,'Annex 2 Designated EHV charges'!$A:$O,10,FALSE)=0,"",VLOOKUP($A110,'Annex 2 Designated EHV charges'!$A:$O,10,FALSE)),"")</f>
        <v/>
      </c>
      <c r="G110" s="195" t="str">
        <f>IFERROR(IF(VLOOKUP($A110,'Annex 2 Designated EHV charges'!$A:$O,11,FALSE)=0,"",VLOOKUP($A110,'Annex 2 Designated EHV charges'!$A:$O,11,FALSE)),"")</f>
        <v/>
      </c>
      <c r="H110" s="195" t="str">
        <f>IFERROR(IF(VLOOKUP($A110,'Annex 2 Designated EHV charges'!$A:$O,12,FALSE)=0,"",VLOOKUP($A110,'Annex 2 Designated EHV charges'!$A:$O,12,FALSE)),"")</f>
        <v/>
      </c>
    </row>
    <row r="111" spans="1:8" ht="12.75" customHeight="1" x14ac:dyDescent="0.2">
      <c r="A111" s="94" t="str" cm="1">
        <f t="array" ref="A111">IFERROR(INDEX('Annex 2 Designated EHV charges'!$A$10:$A$400, MATCH(0, IF(ISBLANK('Annex 2 Designated EHV charges'!$A$10:$A$400),1, COUNTIF(A$4:$A110, 'Annex 2 Designated EHV charges'!$A$10:$A$400)), 0)),"")</f>
        <v/>
      </c>
      <c r="B111" s="94" t="str">
        <f>IF($A111="","",VLOOKUP($A111,'Annex 2 Designated EHV charges'!$A:$O,2,0))</f>
        <v/>
      </c>
      <c r="C111" s="95" t="str">
        <f>IF($A111="","",VLOOKUP($A111,'Annex 2 Designated EHV charges'!$A:$O,3,0))</f>
        <v/>
      </c>
      <c r="D111" s="94" t="str">
        <f>IF($A111="","",VLOOKUP($A111,'Annex 2 Designated EHV charges'!$A:$O,7,0))</f>
        <v/>
      </c>
      <c r="E111" s="97" t="str">
        <f>IFERROR(IF(VLOOKUP($A111,'Annex 2 Designated EHV charges'!$A:$O,9,FALSE)=0,"",VLOOKUP($A111,'Annex 2 Designated EHV charges'!$A:$O,9,FALSE)),"")</f>
        <v/>
      </c>
      <c r="F111" s="195" t="str">
        <f>IFERROR(IF(VLOOKUP($A111,'Annex 2 Designated EHV charges'!$A:$O,10,FALSE)=0,"",VLOOKUP($A111,'Annex 2 Designated EHV charges'!$A:$O,10,FALSE)),"")</f>
        <v/>
      </c>
      <c r="G111" s="195" t="str">
        <f>IFERROR(IF(VLOOKUP($A111,'Annex 2 Designated EHV charges'!$A:$O,11,FALSE)=0,"",VLOOKUP($A111,'Annex 2 Designated EHV charges'!$A:$O,11,FALSE)),"")</f>
        <v/>
      </c>
      <c r="H111" s="195" t="str">
        <f>IFERROR(IF(VLOOKUP($A111,'Annex 2 Designated EHV charges'!$A:$O,12,FALSE)=0,"",VLOOKUP($A111,'Annex 2 Designated EHV charges'!$A:$O,12,FALSE)),"")</f>
        <v/>
      </c>
    </row>
    <row r="112" spans="1:8" ht="12.75" customHeight="1" x14ac:dyDescent="0.2">
      <c r="A112" s="94" t="str" cm="1">
        <f t="array" ref="A112">IFERROR(INDEX('Annex 2 Designated EHV charges'!$A$10:$A$400, MATCH(0, IF(ISBLANK('Annex 2 Designated EHV charges'!$A$10:$A$400),1, COUNTIF(A$4:$A111, 'Annex 2 Designated EHV charges'!$A$10:$A$400)), 0)),"")</f>
        <v/>
      </c>
      <c r="B112" s="94" t="str">
        <f>IF($A112="","",VLOOKUP($A112,'Annex 2 Designated EHV charges'!$A:$O,2,0))</f>
        <v/>
      </c>
      <c r="C112" s="95" t="str">
        <f>IF($A112="","",VLOOKUP($A112,'Annex 2 Designated EHV charges'!$A:$O,3,0))</f>
        <v/>
      </c>
      <c r="D112" s="94" t="str">
        <f>IF($A112="","",VLOOKUP($A112,'Annex 2 Designated EHV charges'!$A:$O,7,0))</f>
        <v/>
      </c>
      <c r="E112" s="97" t="str">
        <f>IFERROR(IF(VLOOKUP($A112,'Annex 2 Designated EHV charges'!$A:$O,9,FALSE)=0,"",VLOOKUP($A112,'Annex 2 Designated EHV charges'!$A:$O,9,FALSE)),"")</f>
        <v/>
      </c>
      <c r="F112" s="195" t="str">
        <f>IFERROR(IF(VLOOKUP($A112,'Annex 2 Designated EHV charges'!$A:$O,10,FALSE)=0,"",VLOOKUP($A112,'Annex 2 Designated EHV charges'!$A:$O,10,FALSE)),"")</f>
        <v/>
      </c>
      <c r="G112" s="195" t="str">
        <f>IFERROR(IF(VLOOKUP($A112,'Annex 2 Designated EHV charges'!$A:$O,11,FALSE)=0,"",VLOOKUP($A112,'Annex 2 Designated EHV charges'!$A:$O,11,FALSE)),"")</f>
        <v/>
      </c>
      <c r="H112" s="195" t="str">
        <f>IFERROR(IF(VLOOKUP($A112,'Annex 2 Designated EHV charges'!$A:$O,12,FALSE)=0,"",VLOOKUP($A112,'Annex 2 Designated EHV charges'!$A:$O,12,FALSE)),"")</f>
        <v/>
      </c>
    </row>
    <row r="113" spans="1:8" ht="12.75" customHeight="1" x14ac:dyDescent="0.2">
      <c r="A113" s="94" t="str" cm="1">
        <f t="array" ref="A113">IFERROR(INDEX('Annex 2 Designated EHV charges'!$A$10:$A$400, MATCH(0, IF(ISBLANK('Annex 2 Designated EHV charges'!$A$10:$A$400),1, COUNTIF(A$4:$A112, 'Annex 2 Designated EHV charges'!$A$10:$A$400)), 0)),"")</f>
        <v/>
      </c>
      <c r="B113" s="94" t="str">
        <f>IF($A113="","",VLOOKUP($A113,'Annex 2 Designated EHV charges'!$A:$O,2,0))</f>
        <v/>
      </c>
      <c r="C113" s="95" t="str">
        <f>IF($A113="","",VLOOKUP($A113,'Annex 2 Designated EHV charges'!$A:$O,3,0))</f>
        <v/>
      </c>
      <c r="D113" s="94" t="str">
        <f>IF($A113="","",VLOOKUP($A113,'Annex 2 Designated EHV charges'!$A:$O,7,0))</f>
        <v/>
      </c>
      <c r="E113" s="97" t="str">
        <f>IFERROR(IF(VLOOKUP($A113,'Annex 2 Designated EHV charges'!$A:$O,9,FALSE)=0,"",VLOOKUP($A113,'Annex 2 Designated EHV charges'!$A:$O,9,FALSE)),"")</f>
        <v/>
      </c>
      <c r="F113" s="195" t="str">
        <f>IFERROR(IF(VLOOKUP($A113,'Annex 2 Designated EHV charges'!$A:$O,10,FALSE)=0,"",VLOOKUP($A113,'Annex 2 Designated EHV charges'!$A:$O,10,FALSE)),"")</f>
        <v/>
      </c>
      <c r="G113" s="195" t="str">
        <f>IFERROR(IF(VLOOKUP($A113,'Annex 2 Designated EHV charges'!$A:$O,11,FALSE)=0,"",VLOOKUP($A113,'Annex 2 Designated EHV charges'!$A:$O,11,FALSE)),"")</f>
        <v/>
      </c>
      <c r="H113" s="195" t="str">
        <f>IFERROR(IF(VLOOKUP($A113,'Annex 2 Designated EHV charges'!$A:$O,12,FALSE)=0,"",VLOOKUP($A113,'Annex 2 Designated EHV charges'!$A:$O,12,FALSE)),"")</f>
        <v/>
      </c>
    </row>
    <row r="114" spans="1:8" ht="12.75" customHeight="1" x14ac:dyDescent="0.2">
      <c r="A114" s="94" t="str" cm="1">
        <f t="array" ref="A114">IFERROR(INDEX('Annex 2 Designated EHV charges'!$A$10:$A$400, MATCH(0, IF(ISBLANK('Annex 2 Designated EHV charges'!$A$10:$A$400),1, COUNTIF(A$4:$A113, 'Annex 2 Designated EHV charges'!$A$10:$A$400)), 0)),"")</f>
        <v/>
      </c>
      <c r="B114" s="94" t="str">
        <f>IF($A114="","",VLOOKUP($A114,'Annex 2 Designated EHV charges'!$A:$O,2,0))</f>
        <v/>
      </c>
      <c r="C114" s="95" t="str">
        <f>IF($A114="","",VLOOKUP($A114,'Annex 2 Designated EHV charges'!$A:$O,3,0))</f>
        <v/>
      </c>
      <c r="D114" s="94" t="str">
        <f>IF($A114="","",VLOOKUP($A114,'Annex 2 Designated EHV charges'!$A:$O,7,0))</f>
        <v/>
      </c>
      <c r="E114" s="97" t="str">
        <f>IFERROR(IF(VLOOKUP($A114,'Annex 2 Designated EHV charges'!$A:$O,9,FALSE)=0,"",VLOOKUP($A114,'Annex 2 Designated EHV charges'!$A:$O,9,FALSE)),"")</f>
        <v/>
      </c>
      <c r="F114" s="195" t="str">
        <f>IFERROR(IF(VLOOKUP($A114,'Annex 2 Designated EHV charges'!$A:$O,10,FALSE)=0,"",VLOOKUP($A114,'Annex 2 Designated EHV charges'!$A:$O,10,FALSE)),"")</f>
        <v/>
      </c>
      <c r="G114" s="195" t="str">
        <f>IFERROR(IF(VLOOKUP($A114,'Annex 2 Designated EHV charges'!$A:$O,11,FALSE)=0,"",VLOOKUP($A114,'Annex 2 Designated EHV charges'!$A:$O,11,FALSE)),"")</f>
        <v/>
      </c>
      <c r="H114" s="195" t="str">
        <f>IFERROR(IF(VLOOKUP($A114,'Annex 2 Designated EHV charges'!$A:$O,12,FALSE)=0,"",VLOOKUP($A114,'Annex 2 Designated EHV charges'!$A:$O,12,FALSE)),"")</f>
        <v/>
      </c>
    </row>
    <row r="115" spans="1:8" ht="12.75" customHeight="1" x14ac:dyDescent="0.2">
      <c r="A115" s="94" t="str" cm="1">
        <f t="array" ref="A115">IFERROR(INDEX('Annex 2 Designated EHV charges'!$A$10:$A$400, MATCH(0, IF(ISBLANK('Annex 2 Designated EHV charges'!$A$10:$A$400),1, COUNTIF(A$4:$A114, 'Annex 2 Designated EHV charges'!$A$10:$A$400)), 0)),"")</f>
        <v/>
      </c>
      <c r="B115" s="94" t="str">
        <f>IF($A115="","",VLOOKUP($A115,'Annex 2 Designated EHV charges'!$A:$O,2,0))</f>
        <v/>
      </c>
      <c r="C115" s="95" t="str">
        <f>IF($A115="","",VLOOKUP($A115,'Annex 2 Designated EHV charges'!$A:$O,3,0))</f>
        <v/>
      </c>
      <c r="D115" s="94" t="str">
        <f>IF($A115="","",VLOOKUP($A115,'Annex 2 Designated EHV charges'!$A:$O,7,0))</f>
        <v/>
      </c>
      <c r="E115" s="97" t="str">
        <f>IFERROR(IF(VLOOKUP($A115,'Annex 2 Designated EHV charges'!$A:$O,9,FALSE)=0,"",VLOOKUP($A115,'Annex 2 Designated EHV charges'!$A:$O,9,FALSE)),"")</f>
        <v/>
      </c>
      <c r="F115" s="195" t="str">
        <f>IFERROR(IF(VLOOKUP($A115,'Annex 2 Designated EHV charges'!$A:$O,10,FALSE)=0,"",VLOOKUP($A115,'Annex 2 Designated EHV charges'!$A:$O,10,FALSE)),"")</f>
        <v/>
      </c>
      <c r="G115" s="195" t="str">
        <f>IFERROR(IF(VLOOKUP($A115,'Annex 2 Designated EHV charges'!$A:$O,11,FALSE)=0,"",VLOOKUP($A115,'Annex 2 Designated EHV charges'!$A:$O,11,FALSE)),"")</f>
        <v/>
      </c>
      <c r="H115" s="195" t="str">
        <f>IFERROR(IF(VLOOKUP($A115,'Annex 2 Designated EHV charges'!$A:$O,12,FALSE)=0,"",VLOOKUP($A115,'Annex 2 Designated EHV charges'!$A:$O,12,FALSE)),"")</f>
        <v/>
      </c>
    </row>
    <row r="116" spans="1:8" ht="12.75" customHeight="1" x14ac:dyDescent="0.2">
      <c r="A116" s="94" t="str" cm="1">
        <f t="array" ref="A116">IFERROR(INDEX('Annex 2 Designated EHV charges'!$A$10:$A$400, MATCH(0, IF(ISBLANK('Annex 2 Designated EHV charges'!$A$10:$A$400),1, COUNTIF(A$4:$A115, 'Annex 2 Designated EHV charges'!$A$10:$A$400)), 0)),"")</f>
        <v/>
      </c>
      <c r="B116" s="94" t="str">
        <f>IF($A116="","",VLOOKUP($A116,'Annex 2 Designated EHV charges'!$A:$O,2,0))</f>
        <v/>
      </c>
      <c r="C116" s="95" t="str">
        <f>IF($A116="","",VLOOKUP($A116,'Annex 2 Designated EHV charges'!$A:$O,3,0))</f>
        <v/>
      </c>
      <c r="D116" s="94" t="str">
        <f>IF($A116="","",VLOOKUP($A116,'Annex 2 Designated EHV charges'!$A:$O,7,0))</f>
        <v/>
      </c>
      <c r="E116" s="97" t="str">
        <f>IFERROR(IF(VLOOKUP($A116,'Annex 2 Designated EHV charges'!$A:$O,9,FALSE)=0,"",VLOOKUP($A116,'Annex 2 Designated EHV charges'!$A:$O,9,FALSE)),"")</f>
        <v/>
      </c>
      <c r="F116" s="195" t="str">
        <f>IFERROR(IF(VLOOKUP($A116,'Annex 2 Designated EHV charges'!$A:$O,10,FALSE)=0,"",VLOOKUP($A116,'Annex 2 Designated EHV charges'!$A:$O,10,FALSE)),"")</f>
        <v/>
      </c>
      <c r="G116" s="195" t="str">
        <f>IFERROR(IF(VLOOKUP($A116,'Annex 2 Designated EHV charges'!$A:$O,11,FALSE)=0,"",VLOOKUP($A116,'Annex 2 Designated EHV charges'!$A:$O,11,FALSE)),"")</f>
        <v/>
      </c>
      <c r="H116" s="195" t="str">
        <f>IFERROR(IF(VLOOKUP($A116,'Annex 2 Designated EHV charges'!$A:$O,12,FALSE)=0,"",VLOOKUP($A116,'Annex 2 Designated EHV charges'!$A:$O,12,FALSE)),"")</f>
        <v/>
      </c>
    </row>
    <row r="117" spans="1:8" ht="12.75" customHeight="1" x14ac:dyDescent="0.2">
      <c r="A117" s="94" t="str" cm="1">
        <f t="array" ref="A117">IFERROR(INDEX('Annex 2 Designated EHV charges'!$A$10:$A$400, MATCH(0, IF(ISBLANK('Annex 2 Designated EHV charges'!$A$10:$A$400),1, COUNTIF(A$4:$A116, 'Annex 2 Designated EHV charges'!$A$10:$A$400)), 0)),"")</f>
        <v/>
      </c>
      <c r="B117" s="94" t="str">
        <f>IF($A117="","",VLOOKUP($A117,'Annex 2 Designated EHV charges'!$A:$O,2,0))</f>
        <v/>
      </c>
      <c r="C117" s="95" t="str">
        <f>IF($A117="","",VLOOKUP($A117,'Annex 2 Designated EHV charges'!$A:$O,3,0))</f>
        <v/>
      </c>
      <c r="D117" s="94" t="str">
        <f>IF($A117="","",VLOOKUP($A117,'Annex 2 Designated EHV charges'!$A:$O,7,0))</f>
        <v/>
      </c>
      <c r="E117" s="97" t="str">
        <f>IFERROR(IF(VLOOKUP($A117,'Annex 2 Designated EHV charges'!$A:$O,9,FALSE)=0,"",VLOOKUP($A117,'Annex 2 Designated EHV charges'!$A:$O,9,FALSE)),"")</f>
        <v/>
      </c>
      <c r="F117" s="195" t="str">
        <f>IFERROR(IF(VLOOKUP($A117,'Annex 2 Designated EHV charges'!$A:$O,10,FALSE)=0,"",VLOOKUP($A117,'Annex 2 Designated EHV charges'!$A:$O,10,FALSE)),"")</f>
        <v/>
      </c>
      <c r="G117" s="195" t="str">
        <f>IFERROR(IF(VLOOKUP($A117,'Annex 2 Designated EHV charges'!$A:$O,11,FALSE)=0,"",VLOOKUP($A117,'Annex 2 Designated EHV charges'!$A:$O,11,FALSE)),"")</f>
        <v/>
      </c>
      <c r="H117" s="195" t="str">
        <f>IFERROR(IF(VLOOKUP($A117,'Annex 2 Designated EHV charges'!$A:$O,12,FALSE)=0,"",VLOOKUP($A117,'Annex 2 Designated EHV charges'!$A:$O,12,FALSE)),"")</f>
        <v/>
      </c>
    </row>
    <row r="118" spans="1:8" ht="12.75" customHeight="1" x14ac:dyDescent="0.2">
      <c r="A118" s="94" t="str" cm="1">
        <f t="array" ref="A118">IFERROR(INDEX('Annex 2 Designated EHV charges'!$A$10:$A$400, MATCH(0, IF(ISBLANK('Annex 2 Designated EHV charges'!$A$10:$A$400),1, COUNTIF(A$4:$A117, 'Annex 2 Designated EHV charges'!$A$10:$A$400)), 0)),"")</f>
        <v/>
      </c>
      <c r="B118" s="94" t="str">
        <f>IF($A118="","",VLOOKUP($A118,'Annex 2 Designated EHV charges'!$A:$O,2,0))</f>
        <v/>
      </c>
      <c r="C118" s="95" t="str">
        <f>IF($A118="","",VLOOKUP($A118,'Annex 2 Designated EHV charges'!$A:$O,3,0))</f>
        <v/>
      </c>
      <c r="D118" s="94" t="str">
        <f>IF($A118="","",VLOOKUP($A118,'Annex 2 Designated EHV charges'!$A:$O,7,0))</f>
        <v/>
      </c>
      <c r="E118" s="97" t="str">
        <f>IFERROR(IF(VLOOKUP($A118,'Annex 2 Designated EHV charges'!$A:$O,9,FALSE)=0,"",VLOOKUP($A118,'Annex 2 Designated EHV charges'!$A:$O,9,FALSE)),"")</f>
        <v/>
      </c>
      <c r="F118" s="195" t="str">
        <f>IFERROR(IF(VLOOKUP($A118,'Annex 2 Designated EHV charges'!$A:$O,10,FALSE)=0,"",VLOOKUP($A118,'Annex 2 Designated EHV charges'!$A:$O,10,FALSE)),"")</f>
        <v/>
      </c>
      <c r="G118" s="195" t="str">
        <f>IFERROR(IF(VLOOKUP($A118,'Annex 2 Designated EHV charges'!$A:$O,11,FALSE)=0,"",VLOOKUP($A118,'Annex 2 Designated EHV charges'!$A:$O,11,FALSE)),"")</f>
        <v/>
      </c>
      <c r="H118" s="195" t="str">
        <f>IFERROR(IF(VLOOKUP($A118,'Annex 2 Designated EHV charges'!$A:$O,12,FALSE)=0,"",VLOOKUP($A118,'Annex 2 Designated EHV charges'!$A:$O,12,FALSE)),"")</f>
        <v/>
      </c>
    </row>
    <row r="119" spans="1:8" ht="12.75" customHeight="1" x14ac:dyDescent="0.2">
      <c r="A119" s="94" t="str" cm="1">
        <f t="array" ref="A119">IFERROR(INDEX('Annex 2 Designated EHV charges'!$A$10:$A$400, MATCH(0, IF(ISBLANK('Annex 2 Designated EHV charges'!$A$10:$A$400),1, COUNTIF(A$4:$A118, 'Annex 2 Designated EHV charges'!$A$10:$A$400)), 0)),"")</f>
        <v/>
      </c>
      <c r="B119" s="94" t="str">
        <f>IF($A119="","",VLOOKUP($A119,'Annex 2 Designated EHV charges'!$A:$O,2,0))</f>
        <v/>
      </c>
      <c r="C119" s="95" t="str">
        <f>IF($A119="","",VLOOKUP($A119,'Annex 2 Designated EHV charges'!$A:$O,3,0))</f>
        <v/>
      </c>
      <c r="D119" s="94" t="str">
        <f>IF($A119="","",VLOOKUP($A119,'Annex 2 Designated EHV charges'!$A:$O,7,0))</f>
        <v/>
      </c>
      <c r="E119" s="97" t="str">
        <f>IFERROR(IF(VLOOKUP($A119,'Annex 2 Designated EHV charges'!$A:$O,9,FALSE)=0,"",VLOOKUP($A119,'Annex 2 Designated EHV charges'!$A:$O,9,FALSE)),"")</f>
        <v/>
      </c>
      <c r="F119" s="195" t="str">
        <f>IFERROR(IF(VLOOKUP($A119,'Annex 2 Designated EHV charges'!$A:$O,10,FALSE)=0,"",VLOOKUP($A119,'Annex 2 Designated EHV charges'!$A:$O,10,FALSE)),"")</f>
        <v/>
      </c>
      <c r="G119" s="195" t="str">
        <f>IFERROR(IF(VLOOKUP($A119,'Annex 2 Designated EHV charges'!$A:$O,11,FALSE)=0,"",VLOOKUP($A119,'Annex 2 Designated EHV charges'!$A:$O,11,FALSE)),"")</f>
        <v/>
      </c>
      <c r="H119" s="195" t="str">
        <f>IFERROR(IF(VLOOKUP($A119,'Annex 2 Designated EHV charges'!$A:$O,12,FALSE)=0,"",VLOOKUP($A119,'Annex 2 Designated EHV charges'!$A:$O,12,FALSE)),"")</f>
        <v/>
      </c>
    </row>
    <row r="120" spans="1:8" ht="12.75" customHeight="1" x14ac:dyDescent="0.2">
      <c r="A120" s="94" t="str" cm="1">
        <f t="array" ref="A120">IFERROR(INDEX('Annex 2 Designated EHV charges'!$A$10:$A$400, MATCH(0, IF(ISBLANK('Annex 2 Designated EHV charges'!$A$10:$A$400),1, COUNTIF(A$4:$A119, 'Annex 2 Designated EHV charges'!$A$10:$A$400)), 0)),"")</f>
        <v/>
      </c>
      <c r="B120" s="94" t="str">
        <f>IF($A120="","",VLOOKUP($A120,'Annex 2 Designated EHV charges'!$A:$O,2,0))</f>
        <v/>
      </c>
      <c r="C120" s="95" t="str">
        <f>IF($A120="","",VLOOKUP($A120,'Annex 2 Designated EHV charges'!$A:$O,3,0))</f>
        <v/>
      </c>
      <c r="D120" s="94" t="str">
        <f>IF($A120="","",VLOOKUP($A120,'Annex 2 Designated EHV charges'!$A:$O,7,0))</f>
        <v/>
      </c>
      <c r="E120" s="97" t="str">
        <f>IFERROR(IF(VLOOKUP($A120,'Annex 2 Designated EHV charges'!$A:$O,9,FALSE)=0,"",VLOOKUP($A120,'Annex 2 Designated EHV charges'!$A:$O,9,FALSE)),"")</f>
        <v/>
      </c>
      <c r="F120" s="195" t="str">
        <f>IFERROR(IF(VLOOKUP($A120,'Annex 2 Designated EHV charges'!$A:$O,10,FALSE)=0,"",VLOOKUP($A120,'Annex 2 Designated EHV charges'!$A:$O,10,FALSE)),"")</f>
        <v/>
      </c>
      <c r="G120" s="195" t="str">
        <f>IFERROR(IF(VLOOKUP($A120,'Annex 2 Designated EHV charges'!$A:$O,11,FALSE)=0,"",VLOOKUP($A120,'Annex 2 Designated EHV charges'!$A:$O,11,FALSE)),"")</f>
        <v/>
      </c>
      <c r="H120" s="195" t="str">
        <f>IFERROR(IF(VLOOKUP($A120,'Annex 2 Designated EHV charges'!$A:$O,12,FALSE)=0,"",VLOOKUP($A120,'Annex 2 Designated EHV charges'!$A:$O,12,FALSE)),"")</f>
        <v/>
      </c>
    </row>
    <row r="121" spans="1:8" ht="12.75" customHeight="1" x14ac:dyDescent="0.2">
      <c r="A121" s="94" t="str" cm="1">
        <f t="array" ref="A121">IFERROR(INDEX('Annex 2 Designated EHV charges'!$A$10:$A$400, MATCH(0, IF(ISBLANK('Annex 2 Designated EHV charges'!$A$10:$A$400),1, COUNTIF(A$4:$A120, 'Annex 2 Designated EHV charges'!$A$10:$A$400)), 0)),"")</f>
        <v/>
      </c>
      <c r="B121" s="94" t="str">
        <f>IF($A121="","",VLOOKUP($A121,'Annex 2 Designated EHV charges'!$A:$O,2,0))</f>
        <v/>
      </c>
      <c r="C121" s="95" t="str">
        <f>IF($A121="","",VLOOKUP($A121,'Annex 2 Designated EHV charges'!$A:$O,3,0))</f>
        <v/>
      </c>
      <c r="D121" s="94" t="str">
        <f>IF($A121="","",VLOOKUP($A121,'Annex 2 Designated EHV charges'!$A:$O,7,0))</f>
        <v/>
      </c>
      <c r="E121" s="97" t="str">
        <f>IFERROR(IF(VLOOKUP($A121,'Annex 2 Designated EHV charges'!$A:$O,9,FALSE)=0,"",VLOOKUP($A121,'Annex 2 Designated EHV charges'!$A:$O,9,FALSE)),"")</f>
        <v/>
      </c>
      <c r="F121" s="195" t="str">
        <f>IFERROR(IF(VLOOKUP($A121,'Annex 2 Designated EHV charges'!$A:$O,10,FALSE)=0,"",VLOOKUP($A121,'Annex 2 Designated EHV charges'!$A:$O,10,FALSE)),"")</f>
        <v/>
      </c>
      <c r="G121" s="195" t="str">
        <f>IFERROR(IF(VLOOKUP($A121,'Annex 2 Designated EHV charges'!$A:$O,11,FALSE)=0,"",VLOOKUP($A121,'Annex 2 Designated EHV charges'!$A:$O,11,FALSE)),"")</f>
        <v/>
      </c>
      <c r="H121" s="195" t="str">
        <f>IFERROR(IF(VLOOKUP($A121,'Annex 2 Designated EHV charges'!$A:$O,12,FALSE)=0,"",VLOOKUP($A121,'Annex 2 Designated EHV charges'!$A:$O,12,FALSE)),"")</f>
        <v/>
      </c>
    </row>
    <row r="122" spans="1:8" ht="12.75" customHeight="1" x14ac:dyDescent="0.2">
      <c r="A122" s="94" t="str" cm="1">
        <f t="array" ref="A122">IFERROR(INDEX('Annex 2 Designated EHV charges'!$A$10:$A$400, MATCH(0, IF(ISBLANK('Annex 2 Designated EHV charges'!$A$10:$A$400),1, COUNTIF(A$4:$A121, 'Annex 2 Designated EHV charges'!$A$10:$A$400)), 0)),"")</f>
        <v/>
      </c>
      <c r="B122" s="94" t="str">
        <f>IF($A122="","",VLOOKUP($A122,'Annex 2 Designated EHV charges'!$A:$O,2,0))</f>
        <v/>
      </c>
      <c r="C122" s="95" t="str">
        <f>IF($A122="","",VLOOKUP($A122,'Annex 2 Designated EHV charges'!$A:$O,3,0))</f>
        <v/>
      </c>
      <c r="D122" s="94" t="str">
        <f>IF($A122="","",VLOOKUP($A122,'Annex 2 Designated EHV charges'!$A:$O,7,0))</f>
        <v/>
      </c>
      <c r="E122" s="97" t="str">
        <f>IFERROR(IF(VLOOKUP($A122,'Annex 2 Designated EHV charges'!$A:$O,9,FALSE)=0,"",VLOOKUP($A122,'Annex 2 Designated EHV charges'!$A:$O,9,FALSE)),"")</f>
        <v/>
      </c>
      <c r="F122" s="195" t="str">
        <f>IFERROR(IF(VLOOKUP($A122,'Annex 2 Designated EHV charges'!$A:$O,10,FALSE)=0,"",VLOOKUP($A122,'Annex 2 Designated EHV charges'!$A:$O,10,FALSE)),"")</f>
        <v/>
      </c>
      <c r="G122" s="195" t="str">
        <f>IFERROR(IF(VLOOKUP($A122,'Annex 2 Designated EHV charges'!$A:$O,11,FALSE)=0,"",VLOOKUP($A122,'Annex 2 Designated EHV charges'!$A:$O,11,FALSE)),"")</f>
        <v/>
      </c>
      <c r="H122" s="195" t="str">
        <f>IFERROR(IF(VLOOKUP($A122,'Annex 2 Designated EHV charges'!$A:$O,12,FALSE)=0,"",VLOOKUP($A122,'Annex 2 Designated EHV charges'!$A:$O,12,FALSE)),"")</f>
        <v/>
      </c>
    </row>
    <row r="123" spans="1:8" ht="12.75" customHeight="1" x14ac:dyDescent="0.2">
      <c r="A123" s="94" t="str" cm="1">
        <f t="array" ref="A123">IFERROR(INDEX('Annex 2 Designated EHV charges'!$A$10:$A$400, MATCH(0, IF(ISBLANK('Annex 2 Designated EHV charges'!$A$10:$A$400),1, COUNTIF(A$4:$A122, 'Annex 2 Designated EHV charges'!$A$10:$A$400)), 0)),"")</f>
        <v/>
      </c>
      <c r="B123" s="94" t="str">
        <f>IF($A123="","",VLOOKUP($A123,'Annex 2 Designated EHV charges'!$A:$O,2,0))</f>
        <v/>
      </c>
      <c r="C123" s="95" t="str">
        <f>IF($A123="","",VLOOKUP($A123,'Annex 2 Designated EHV charges'!$A:$O,3,0))</f>
        <v/>
      </c>
      <c r="D123" s="94" t="str">
        <f>IF($A123="","",VLOOKUP($A123,'Annex 2 Designated EHV charges'!$A:$O,7,0))</f>
        <v/>
      </c>
      <c r="E123" s="97" t="str">
        <f>IFERROR(IF(VLOOKUP($A123,'Annex 2 Designated EHV charges'!$A:$O,9,FALSE)=0,"",VLOOKUP($A123,'Annex 2 Designated EHV charges'!$A:$O,9,FALSE)),"")</f>
        <v/>
      </c>
      <c r="F123" s="195" t="str">
        <f>IFERROR(IF(VLOOKUP($A123,'Annex 2 Designated EHV charges'!$A:$O,10,FALSE)=0,"",VLOOKUP($A123,'Annex 2 Designated EHV charges'!$A:$O,10,FALSE)),"")</f>
        <v/>
      </c>
      <c r="G123" s="195" t="str">
        <f>IFERROR(IF(VLOOKUP($A123,'Annex 2 Designated EHV charges'!$A:$O,11,FALSE)=0,"",VLOOKUP($A123,'Annex 2 Designated EHV charges'!$A:$O,11,FALSE)),"")</f>
        <v/>
      </c>
      <c r="H123" s="195" t="str">
        <f>IFERROR(IF(VLOOKUP($A123,'Annex 2 Designated EHV charges'!$A:$O,12,FALSE)=0,"",VLOOKUP($A123,'Annex 2 Designated EHV charges'!$A:$O,12,FALSE)),"")</f>
        <v/>
      </c>
    </row>
    <row r="124" spans="1:8" ht="12.75" customHeight="1" x14ac:dyDescent="0.2">
      <c r="A124" s="94" t="str" cm="1">
        <f t="array" ref="A124">IFERROR(INDEX('Annex 2 Designated EHV charges'!$A$10:$A$400, MATCH(0, IF(ISBLANK('Annex 2 Designated EHV charges'!$A$10:$A$400),1, COUNTIF(A$4:$A123, 'Annex 2 Designated EHV charges'!$A$10:$A$400)), 0)),"")</f>
        <v/>
      </c>
      <c r="B124" s="94" t="str">
        <f>IF($A124="","",VLOOKUP($A124,'Annex 2 Designated EHV charges'!$A:$O,2,0))</f>
        <v/>
      </c>
      <c r="C124" s="95" t="str">
        <f>IF($A124="","",VLOOKUP($A124,'Annex 2 Designated EHV charges'!$A:$O,3,0))</f>
        <v/>
      </c>
      <c r="D124" s="94" t="str">
        <f>IF($A124="","",VLOOKUP($A124,'Annex 2 Designated EHV charges'!$A:$O,7,0))</f>
        <v/>
      </c>
      <c r="E124" s="97" t="str">
        <f>IFERROR(IF(VLOOKUP($A124,'Annex 2 Designated EHV charges'!$A:$O,9,FALSE)=0,"",VLOOKUP($A124,'Annex 2 Designated EHV charges'!$A:$O,9,FALSE)),"")</f>
        <v/>
      </c>
      <c r="F124" s="195" t="str">
        <f>IFERROR(IF(VLOOKUP($A124,'Annex 2 Designated EHV charges'!$A:$O,10,FALSE)=0,"",VLOOKUP($A124,'Annex 2 Designated EHV charges'!$A:$O,10,FALSE)),"")</f>
        <v/>
      </c>
      <c r="G124" s="195" t="str">
        <f>IFERROR(IF(VLOOKUP($A124,'Annex 2 Designated EHV charges'!$A:$O,11,FALSE)=0,"",VLOOKUP($A124,'Annex 2 Designated EHV charges'!$A:$O,11,FALSE)),"")</f>
        <v/>
      </c>
      <c r="H124" s="195" t="str">
        <f>IFERROR(IF(VLOOKUP($A124,'Annex 2 Designated EHV charges'!$A:$O,12,FALSE)=0,"",VLOOKUP($A124,'Annex 2 Designated EHV charges'!$A:$O,12,FALSE)),"")</f>
        <v/>
      </c>
    </row>
    <row r="125" spans="1:8" ht="12.75" customHeight="1" x14ac:dyDescent="0.2">
      <c r="A125" s="94" t="str" cm="1">
        <f t="array" ref="A125">IFERROR(INDEX('Annex 2 Designated EHV charges'!$A$10:$A$400, MATCH(0, IF(ISBLANK('Annex 2 Designated EHV charges'!$A$10:$A$400),1, COUNTIF(A$4:$A124, 'Annex 2 Designated EHV charges'!$A$10:$A$400)), 0)),"")</f>
        <v/>
      </c>
      <c r="B125" s="94" t="str">
        <f>IF($A125="","",VLOOKUP($A125,'Annex 2 Designated EHV charges'!$A:$O,2,0))</f>
        <v/>
      </c>
      <c r="C125" s="95" t="str">
        <f>IF($A125="","",VLOOKUP($A125,'Annex 2 Designated EHV charges'!$A:$O,3,0))</f>
        <v/>
      </c>
      <c r="D125" s="94" t="str">
        <f>IF($A125="","",VLOOKUP($A125,'Annex 2 Designated EHV charges'!$A:$O,7,0))</f>
        <v/>
      </c>
      <c r="E125" s="97" t="str">
        <f>IFERROR(IF(VLOOKUP($A125,'Annex 2 Designated EHV charges'!$A:$O,9,FALSE)=0,"",VLOOKUP($A125,'Annex 2 Designated EHV charges'!$A:$O,9,FALSE)),"")</f>
        <v/>
      </c>
      <c r="F125" s="195" t="str">
        <f>IFERROR(IF(VLOOKUP($A125,'Annex 2 Designated EHV charges'!$A:$O,10,FALSE)=0,"",VLOOKUP($A125,'Annex 2 Designated EHV charges'!$A:$O,10,FALSE)),"")</f>
        <v/>
      </c>
      <c r="G125" s="195" t="str">
        <f>IFERROR(IF(VLOOKUP($A125,'Annex 2 Designated EHV charges'!$A:$O,11,FALSE)=0,"",VLOOKUP($A125,'Annex 2 Designated EHV charges'!$A:$O,11,FALSE)),"")</f>
        <v/>
      </c>
      <c r="H125" s="195" t="str">
        <f>IFERROR(IF(VLOOKUP($A125,'Annex 2 Designated EHV charges'!$A:$O,12,FALSE)=0,"",VLOOKUP($A125,'Annex 2 Designated EHV charges'!$A:$O,12,FALSE)),"")</f>
        <v/>
      </c>
    </row>
    <row r="126" spans="1:8" ht="12.75" customHeight="1" x14ac:dyDescent="0.2">
      <c r="A126" s="94" t="str" cm="1">
        <f t="array" ref="A126">IFERROR(INDEX('Annex 2 Designated EHV charges'!$A$10:$A$400, MATCH(0, IF(ISBLANK('Annex 2 Designated EHV charges'!$A$10:$A$400),1, COUNTIF(A$4:$A125, 'Annex 2 Designated EHV charges'!$A$10:$A$400)), 0)),"")</f>
        <v/>
      </c>
      <c r="B126" s="94" t="str">
        <f>IF($A126="","",VLOOKUP($A126,'Annex 2 Designated EHV charges'!$A:$O,2,0))</f>
        <v/>
      </c>
      <c r="C126" s="95" t="str">
        <f>IF($A126="","",VLOOKUP($A126,'Annex 2 Designated EHV charges'!$A:$O,3,0))</f>
        <v/>
      </c>
      <c r="D126" s="94" t="str">
        <f>IF($A126="","",VLOOKUP($A126,'Annex 2 Designated EHV charges'!$A:$O,7,0))</f>
        <v/>
      </c>
      <c r="E126" s="97" t="str">
        <f>IFERROR(IF(VLOOKUP($A126,'Annex 2 Designated EHV charges'!$A:$O,9,FALSE)=0,"",VLOOKUP($A126,'Annex 2 Designated EHV charges'!$A:$O,9,FALSE)),"")</f>
        <v/>
      </c>
      <c r="F126" s="195" t="str">
        <f>IFERROR(IF(VLOOKUP($A126,'Annex 2 Designated EHV charges'!$A:$O,10,FALSE)=0,"",VLOOKUP($A126,'Annex 2 Designated EHV charges'!$A:$O,10,FALSE)),"")</f>
        <v/>
      </c>
      <c r="G126" s="195" t="str">
        <f>IFERROR(IF(VLOOKUP($A126,'Annex 2 Designated EHV charges'!$A:$O,11,FALSE)=0,"",VLOOKUP($A126,'Annex 2 Designated EHV charges'!$A:$O,11,FALSE)),"")</f>
        <v/>
      </c>
      <c r="H126" s="195" t="str">
        <f>IFERROR(IF(VLOOKUP($A126,'Annex 2 Designated EHV charges'!$A:$O,12,FALSE)=0,"",VLOOKUP($A126,'Annex 2 Designated EHV charges'!$A:$O,12,FALSE)),"")</f>
        <v/>
      </c>
    </row>
    <row r="127" spans="1:8" ht="12.75" customHeight="1" x14ac:dyDescent="0.2">
      <c r="A127" s="94" t="str" cm="1">
        <f t="array" ref="A127">IFERROR(INDEX('Annex 2 Designated EHV charges'!$A$10:$A$400, MATCH(0, IF(ISBLANK('Annex 2 Designated EHV charges'!$A$10:$A$400),1, COUNTIF(A$4:$A126, 'Annex 2 Designated EHV charges'!$A$10:$A$400)), 0)),"")</f>
        <v/>
      </c>
      <c r="B127" s="94" t="str">
        <f>IF($A127="","",VLOOKUP($A127,'Annex 2 Designated EHV charges'!$A:$O,2,0))</f>
        <v/>
      </c>
      <c r="C127" s="95" t="str">
        <f>IF($A127="","",VLOOKUP($A127,'Annex 2 Designated EHV charges'!$A:$O,3,0))</f>
        <v/>
      </c>
      <c r="D127" s="94" t="str">
        <f>IF($A127="","",VLOOKUP($A127,'Annex 2 Designated EHV charges'!$A:$O,7,0))</f>
        <v/>
      </c>
      <c r="E127" s="97" t="str">
        <f>IFERROR(IF(VLOOKUP($A127,'Annex 2 Designated EHV charges'!$A:$O,9,FALSE)=0,"",VLOOKUP($A127,'Annex 2 Designated EHV charges'!$A:$O,9,FALSE)),"")</f>
        <v/>
      </c>
      <c r="F127" s="195" t="str">
        <f>IFERROR(IF(VLOOKUP($A127,'Annex 2 Designated EHV charges'!$A:$O,10,FALSE)=0,"",VLOOKUP($A127,'Annex 2 Designated EHV charges'!$A:$O,10,FALSE)),"")</f>
        <v/>
      </c>
      <c r="G127" s="195" t="str">
        <f>IFERROR(IF(VLOOKUP($A127,'Annex 2 Designated EHV charges'!$A:$O,11,FALSE)=0,"",VLOOKUP($A127,'Annex 2 Designated EHV charges'!$A:$O,11,FALSE)),"")</f>
        <v/>
      </c>
      <c r="H127" s="195" t="str">
        <f>IFERROR(IF(VLOOKUP($A127,'Annex 2 Designated EHV charges'!$A:$O,12,FALSE)=0,"",VLOOKUP($A127,'Annex 2 Designated EHV charges'!$A:$O,12,FALSE)),"")</f>
        <v/>
      </c>
    </row>
    <row r="128" spans="1:8" ht="12.75" customHeight="1" x14ac:dyDescent="0.2">
      <c r="A128" s="94" t="str" cm="1">
        <f t="array" ref="A128">IFERROR(INDEX('Annex 2 Designated EHV charges'!$A$10:$A$400, MATCH(0, IF(ISBLANK('Annex 2 Designated EHV charges'!$A$10:$A$400),1, COUNTIF(A$4:$A127, 'Annex 2 Designated EHV charges'!$A$10:$A$400)), 0)),"")</f>
        <v/>
      </c>
      <c r="B128" s="94" t="str">
        <f>IF($A128="","",VLOOKUP($A128,'Annex 2 Designated EHV charges'!$A:$O,2,0))</f>
        <v/>
      </c>
      <c r="C128" s="95" t="str">
        <f>IF($A128="","",VLOOKUP($A128,'Annex 2 Designated EHV charges'!$A:$O,3,0))</f>
        <v/>
      </c>
      <c r="D128" s="94" t="str">
        <f>IF($A128="","",VLOOKUP($A128,'Annex 2 Designated EHV charges'!$A:$O,7,0))</f>
        <v/>
      </c>
      <c r="E128" s="97" t="str">
        <f>IFERROR(IF(VLOOKUP($A128,'Annex 2 Designated EHV charges'!$A:$O,9,FALSE)=0,"",VLOOKUP($A128,'Annex 2 Designated EHV charges'!$A:$O,9,FALSE)),"")</f>
        <v/>
      </c>
      <c r="F128" s="195" t="str">
        <f>IFERROR(IF(VLOOKUP($A128,'Annex 2 Designated EHV charges'!$A:$O,10,FALSE)=0,"",VLOOKUP($A128,'Annex 2 Designated EHV charges'!$A:$O,10,FALSE)),"")</f>
        <v/>
      </c>
      <c r="G128" s="195" t="str">
        <f>IFERROR(IF(VLOOKUP($A128,'Annex 2 Designated EHV charges'!$A:$O,11,FALSE)=0,"",VLOOKUP($A128,'Annex 2 Designated EHV charges'!$A:$O,11,FALSE)),"")</f>
        <v/>
      </c>
      <c r="H128" s="195" t="str">
        <f>IFERROR(IF(VLOOKUP($A128,'Annex 2 Designated EHV charges'!$A:$O,12,FALSE)=0,"",VLOOKUP($A128,'Annex 2 Designated EHV charges'!$A:$O,12,FALSE)),"")</f>
        <v/>
      </c>
    </row>
    <row r="129" spans="1:8" ht="12.75" customHeight="1" x14ac:dyDescent="0.2">
      <c r="A129" s="94" t="str" cm="1">
        <f t="array" ref="A129">IFERROR(INDEX('Annex 2 Designated EHV charges'!$A$10:$A$400, MATCH(0, IF(ISBLANK('Annex 2 Designated EHV charges'!$A$10:$A$400),1, COUNTIF(A$4:$A128, 'Annex 2 Designated EHV charges'!$A$10:$A$400)), 0)),"")</f>
        <v/>
      </c>
      <c r="B129" s="94" t="str">
        <f>IF($A129="","",VLOOKUP($A129,'Annex 2 Designated EHV charges'!$A:$O,2,0))</f>
        <v/>
      </c>
      <c r="C129" s="95" t="str">
        <f>IF($A129="","",VLOOKUP($A129,'Annex 2 Designated EHV charges'!$A:$O,3,0))</f>
        <v/>
      </c>
      <c r="D129" s="94" t="str">
        <f>IF($A129="","",VLOOKUP($A129,'Annex 2 Designated EHV charges'!$A:$O,7,0))</f>
        <v/>
      </c>
      <c r="E129" s="97" t="str">
        <f>IFERROR(IF(VLOOKUP($A129,'Annex 2 Designated EHV charges'!$A:$O,9,FALSE)=0,"",VLOOKUP($A129,'Annex 2 Designated EHV charges'!$A:$O,9,FALSE)),"")</f>
        <v/>
      </c>
      <c r="F129" s="195" t="str">
        <f>IFERROR(IF(VLOOKUP($A129,'Annex 2 Designated EHV charges'!$A:$O,10,FALSE)=0,"",VLOOKUP($A129,'Annex 2 Designated EHV charges'!$A:$O,10,FALSE)),"")</f>
        <v/>
      </c>
      <c r="G129" s="195" t="str">
        <f>IFERROR(IF(VLOOKUP($A129,'Annex 2 Designated EHV charges'!$A:$O,11,FALSE)=0,"",VLOOKUP($A129,'Annex 2 Designated EHV charges'!$A:$O,11,FALSE)),"")</f>
        <v/>
      </c>
      <c r="H129" s="195" t="str">
        <f>IFERROR(IF(VLOOKUP($A129,'Annex 2 Designated EHV charges'!$A:$O,12,FALSE)=0,"",VLOOKUP($A129,'Annex 2 Designated EHV charges'!$A:$O,12,FALSE)),"")</f>
        <v/>
      </c>
    </row>
    <row r="130" spans="1:8" ht="12.75" customHeight="1" x14ac:dyDescent="0.2">
      <c r="A130" s="94" t="str" cm="1">
        <f t="array" ref="A130">IFERROR(INDEX('Annex 2 Designated EHV charges'!$A$10:$A$400, MATCH(0, IF(ISBLANK('Annex 2 Designated EHV charges'!$A$10:$A$400),1, COUNTIF(A$4:$A129, 'Annex 2 Designated EHV charges'!$A$10:$A$400)), 0)),"")</f>
        <v/>
      </c>
      <c r="B130" s="94" t="str">
        <f>IF($A130="","",VLOOKUP($A130,'Annex 2 Designated EHV charges'!$A:$O,2,0))</f>
        <v/>
      </c>
      <c r="C130" s="95" t="str">
        <f>IF($A130="","",VLOOKUP($A130,'Annex 2 Designated EHV charges'!$A:$O,3,0))</f>
        <v/>
      </c>
      <c r="D130" s="94" t="str">
        <f>IF($A130="","",VLOOKUP($A130,'Annex 2 Designated EHV charges'!$A:$O,7,0))</f>
        <v/>
      </c>
      <c r="E130" s="97" t="str">
        <f>IFERROR(IF(VLOOKUP($A130,'Annex 2 Designated EHV charges'!$A:$O,9,FALSE)=0,"",VLOOKUP($A130,'Annex 2 Designated EHV charges'!$A:$O,9,FALSE)),"")</f>
        <v/>
      </c>
      <c r="F130" s="195" t="str">
        <f>IFERROR(IF(VLOOKUP($A130,'Annex 2 Designated EHV charges'!$A:$O,10,FALSE)=0,"",VLOOKUP($A130,'Annex 2 Designated EHV charges'!$A:$O,10,FALSE)),"")</f>
        <v/>
      </c>
      <c r="G130" s="195" t="str">
        <f>IFERROR(IF(VLOOKUP($A130,'Annex 2 Designated EHV charges'!$A:$O,11,FALSE)=0,"",VLOOKUP($A130,'Annex 2 Designated EHV charges'!$A:$O,11,FALSE)),"")</f>
        <v/>
      </c>
      <c r="H130" s="195" t="str">
        <f>IFERROR(IF(VLOOKUP($A130,'Annex 2 Designated EHV charges'!$A:$O,12,FALSE)=0,"",VLOOKUP($A130,'Annex 2 Designated EHV charges'!$A:$O,12,FALSE)),"")</f>
        <v/>
      </c>
    </row>
    <row r="131" spans="1:8" ht="12.75" customHeight="1" x14ac:dyDescent="0.2">
      <c r="A131" s="94" t="str" cm="1">
        <f t="array" ref="A131">IFERROR(INDEX('Annex 2 Designated EHV charges'!$A$10:$A$400, MATCH(0, IF(ISBLANK('Annex 2 Designated EHV charges'!$A$10:$A$400),1, COUNTIF(A$4:$A130, 'Annex 2 Designated EHV charges'!$A$10:$A$400)), 0)),"")</f>
        <v/>
      </c>
      <c r="B131" s="94" t="str">
        <f>IF($A131="","",VLOOKUP($A131,'Annex 2 Designated EHV charges'!$A:$O,2,0))</f>
        <v/>
      </c>
      <c r="C131" s="95" t="str">
        <f>IF($A131="","",VLOOKUP($A131,'Annex 2 Designated EHV charges'!$A:$O,3,0))</f>
        <v/>
      </c>
      <c r="D131" s="94" t="str">
        <f>IF($A131="","",VLOOKUP($A131,'Annex 2 Designated EHV charges'!$A:$O,7,0))</f>
        <v/>
      </c>
      <c r="E131" s="97" t="str">
        <f>IFERROR(IF(VLOOKUP($A131,'Annex 2 Designated EHV charges'!$A:$O,9,FALSE)=0,"",VLOOKUP($A131,'Annex 2 Designated EHV charges'!$A:$O,9,FALSE)),"")</f>
        <v/>
      </c>
      <c r="F131" s="195" t="str">
        <f>IFERROR(IF(VLOOKUP($A131,'Annex 2 Designated EHV charges'!$A:$O,10,FALSE)=0,"",VLOOKUP($A131,'Annex 2 Designated EHV charges'!$A:$O,10,FALSE)),"")</f>
        <v/>
      </c>
      <c r="G131" s="195" t="str">
        <f>IFERROR(IF(VLOOKUP($A131,'Annex 2 Designated EHV charges'!$A:$O,11,FALSE)=0,"",VLOOKUP($A131,'Annex 2 Designated EHV charges'!$A:$O,11,FALSE)),"")</f>
        <v/>
      </c>
      <c r="H131" s="195" t="str">
        <f>IFERROR(IF(VLOOKUP($A131,'Annex 2 Designated EHV charges'!$A:$O,12,FALSE)=0,"",VLOOKUP($A131,'Annex 2 Designated EHV charges'!$A:$O,12,FALSE)),"")</f>
        <v/>
      </c>
    </row>
    <row r="132" spans="1:8" ht="12.75" customHeight="1" x14ac:dyDescent="0.2">
      <c r="A132" s="94" t="str" cm="1">
        <f t="array" ref="A132">IFERROR(INDEX('Annex 2 Designated EHV charges'!$A$10:$A$400, MATCH(0, IF(ISBLANK('Annex 2 Designated EHV charges'!$A$10:$A$400),1, COUNTIF(A$4:$A131, 'Annex 2 Designated EHV charges'!$A$10:$A$400)), 0)),"")</f>
        <v/>
      </c>
      <c r="B132" s="94" t="str">
        <f>IF($A132="","",VLOOKUP($A132,'Annex 2 Designated EHV charges'!$A:$O,2,0))</f>
        <v/>
      </c>
      <c r="C132" s="95" t="str">
        <f>IF($A132="","",VLOOKUP($A132,'Annex 2 Designated EHV charges'!$A:$O,3,0))</f>
        <v/>
      </c>
      <c r="D132" s="94" t="str">
        <f>IF($A132="","",VLOOKUP($A132,'Annex 2 Designated EHV charges'!$A:$O,7,0))</f>
        <v/>
      </c>
      <c r="E132" s="97" t="str">
        <f>IFERROR(IF(VLOOKUP($A132,'Annex 2 Designated EHV charges'!$A:$O,9,FALSE)=0,"",VLOOKUP($A132,'Annex 2 Designated EHV charges'!$A:$O,9,FALSE)),"")</f>
        <v/>
      </c>
      <c r="F132" s="195" t="str">
        <f>IFERROR(IF(VLOOKUP($A132,'Annex 2 Designated EHV charges'!$A:$O,10,FALSE)=0,"",VLOOKUP($A132,'Annex 2 Designated EHV charges'!$A:$O,10,FALSE)),"")</f>
        <v/>
      </c>
      <c r="G132" s="195" t="str">
        <f>IFERROR(IF(VLOOKUP($A132,'Annex 2 Designated EHV charges'!$A:$O,11,FALSE)=0,"",VLOOKUP($A132,'Annex 2 Designated EHV charges'!$A:$O,11,FALSE)),"")</f>
        <v/>
      </c>
      <c r="H132" s="195" t="str">
        <f>IFERROR(IF(VLOOKUP($A132,'Annex 2 Designated EHV charges'!$A:$O,12,FALSE)=0,"",VLOOKUP($A132,'Annex 2 Designated EHV charges'!$A:$O,12,FALSE)),"")</f>
        <v/>
      </c>
    </row>
    <row r="133" spans="1:8" ht="12.75" customHeight="1" x14ac:dyDescent="0.2">
      <c r="A133" s="94" t="str" cm="1">
        <f t="array" ref="A133">IFERROR(INDEX('Annex 2 Designated EHV charges'!$A$10:$A$400, MATCH(0, IF(ISBLANK('Annex 2 Designated EHV charges'!$A$10:$A$400),1, COUNTIF(A$4:$A132, 'Annex 2 Designated EHV charges'!$A$10:$A$400)), 0)),"")</f>
        <v/>
      </c>
      <c r="B133" s="94" t="str">
        <f>IF($A133="","",VLOOKUP($A133,'Annex 2 Designated EHV charges'!$A:$O,2,0))</f>
        <v/>
      </c>
      <c r="C133" s="95" t="str">
        <f>IF($A133="","",VLOOKUP($A133,'Annex 2 Designated EHV charges'!$A:$O,3,0))</f>
        <v/>
      </c>
      <c r="D133" s="94" t="str">
        <f>IF($A133="","",VLOOKUP($A133,'Annex 2 Designated EHV charges'!$A:$O,7,0))</f>
        <v/>
      </c>
      <c r="E133" s="97" t="str">
        <f>IFERROR(IF(VLOOKUP($A133,'Annex 2 Designated EHV charges'!$A:$O,9,FALSE)=0,"",VLOOKUP($A133,'Annex 2 Designated EHV charges'!$A:$O,9,FALSE)),"")</f>
        <v/>
      </c>
      <c r="F133" s="195" t="str">
        <f>IFERROR(IF(VLOOKUP($A133,'Annex 2 Designated EHV charges'!$A:$O,10,FALSE)=0,"",VLOOKUP($A133,'Annex 2 Designated EHV charges'!$A:$O,10,FALSE)),"")</f>
        <v/>
      </c>
      <c r="G133" s="195" t="str">
        <f>IFERROR(IF(VLOOKUP($A133,'Annex 2 Designated EHV charges'!$A:$O,11,FALSE)=0,"",VLOOKUP($A133,'Annex 2 Designated EHV charges'!$A:$O,11,FALSE)),"")</f>
        <v/>
      </c>
      <c r="H133" s="195" t="str">
        <f>IFERROR(IF(VLOOKUP($A133,'Annex 2 Designated EHV charges'!$A:$O,12,FALSE)=0,"",VLOOKUP($A133,'Annex 2 Designated EHV charges'!$A:$O,12,FALSE)),"")</f>
        <v/>
      </c>
    </row>
    <row r="134" spans="1:8" ht="12.75" customHeight="1" x14ac:dyDescent="0.2">
      <c r="A134" s="94" t="str" cm="1">
        <f t="array" ref="A134">IFERROR(INDEX('Annex 2 Designated EHV charges'!$A$10:$A$400, MATCH(0, IF(ISBLANK('Annex 2 Designated EHV charges'!$A$10:$A$400),1, COUNTIF(A$4:$A133, 'Annex 2 Designated EHV charges'!$A$10:$A$400)), 0)),"")</f>
        <v/>
      </c>
      <c r="B134" s="94" t="str">
        <f>IF($A134="","",VLOOKUP($A134,'Annex 2 Designated EHV charges'!$A:$O,2,0))</f>
        <v/>
      </c>
      <c r="C134" s="95" t="str">
        <f>IF($A134="","",VLOOKUP($A134,'Annex 2 Designated EHV charges'!$A:$O,3,0))</f>
        <v/>
      </c>
      <c r="D134" s="94" t="str">
        <f>IF($A134="","",VLOOKUP($A134,'Annex 2 Designated EHV charges'!$A:$O,7,0))</f>
        <v/>
      </c>
      <c r="E134" s="97" t="str">
        <f>IFERROR(IF(VLOOKUP($A134,'Annex 2 Designated EHV charges'!$A:$O,9,FALSE)=0,"",VLOOKUP($A134,'Annex 2 Designated EHV charges'!$A:$O,9,FALSE)),"")</f>
        <v/>
      </c>
      <c r="F134" s="195" t="str">
        <f>IFERROR(IF(VLOOKUP($A134,'Annex 2 Designated EHV charges'!$A:$O,10,FALSE)=0,"",VLOOKUP($A134,'Annex 2 Designated EHV charges'!$A:$O,10,FALSE)),"")</f>
        <v/>
      </c>
      <c r="G134" s="195" t="str">
        <f>IFERROR(IF(VLOOKUP($A134,'Annex 2 Designated EHV charges'!$A:$O,11,FALSE)=0,"",VLOOKUP($A134,'Annex 2 Designated EHV charges'!$A:$O,11,FALSE)),"")</f>
        <v/>
      </c>
      <c r="H134" s="195" t="str">
        <f>IFERROR(IF(VLOOKUP($A134,'Annex 2 Designated EHV charges'!$A:$O,12,FALSE)=0,"",VLOOKUP($A134,'Annex 2 Designated EHV charges'!$A:$O,12,FALSE)),"")</f>
        <v/>
      </c>
    </row>
    <row r="135" spans="1:8" ht="12.75" customHeight="1" x14ac:dyDescent="0.2">
      <c r="A135" s="94" t="str" cm="1">
        <f t="array" ref="A135">IFERROR(INDEX('Annex 2 Designated EHV charges'!$A$10:$A$400, MATCH(0, IF(ISBLANK('Annex 2 Designated EHV charges'!$A$10:$A$400),1, COUNTIF(A$4:$A134, 'Annex 2 Designated EHV charges'!$A$10:$A$400)), 0)),"")</f>
        <v/>
      </c>
      <c r="B135" s="94" t="str">
        <f>IF($A135="","",VLOOKUP($A135,'Annex 2 Designated EHV charges'!$A:$O,2,0))</f>
        <v/>
      </c>
      <c r="C135" s="95" t="str">
        <f>IF($A135="","",VLOOKUP($A135,'Annex 2 Designated EHV charges'!$A:$O,3,0))</f>
        <v/>
      </c>
      <c r="D135" s="94" t="str">
        <f>IF($A135="","",VLOOKUP($A135,'Annex 2 Designated EHV charges'!$A:$O,7,0))</f>
        <v/>
      </c>
      <c r="E135" s="97" t="str">
        <f>IFERROR(IF(VLOOKUP($A135,'Annex 2 Designated EHV charges'!$A:$O,9,FALSE)=0,"",VLOOKUP($A135,'Annex 2 Designated EHV charges'!$A:$O,9,FALSE)),"")</f>
        <v/>
      </c>
      <c r="F135" s="195" t="str">
        <f>IFERROR(IF(VLOOKUP($A135,'Annex 2 Designated EHV charges'!$A:$O,10,FALSE)=0,"",VLOOKUP($A135,'Annex 2 Designated EHV charges'!$A:$O,10,FALSE)),"")</f>
        <v/>
      </c>
      <c r="G135" s="195" t="str">
        <f>IFERROR(IF(VLOOKUP($A135,'Annex 2 Designated EHV charges'!$A:$O,11,FALSE)=0,"",VLOOKUP($A135,'Annex 2 Designated EHV charges'!$A:$O,11,FALSE)),"")</f>
        <v/>
      </c>
      <c r="H135" s="195" t="str">
        <f>IFERROR(IF(VLOOKUP($A135,'Annex 2 Designated EHV charges'!$A:$O,12,FALSE)=0,"",VLOOKUP($A135,'Annex 2 Designated EHV charges'!$A:$O,12,FALSE)),"")</f>
        <v/>
      </c>
    </row>
    <row r="136" spans="1:8" ht="12.75" customHeight="1" x14ac:dyDescent="0.2">
      <c r="A136" s="94" t="str" cm="1">
        <f t="array" ref="A136">IFERROR(INDEX('Annex 2 Designated EHV charges'!$A$10:$A$400, MATCH(0, IF(ISBLANK('Annex 2 Designated EHV charges'!$A$10:$A$400),1, COUNTIF(A$4:$A135, 'Annex 2 Designated EHV charges'!$A$10:$A$400)), 0)),"")</f>
        <v/>
      </c>
      <c r="B136" s="94" t="str">
        <f>IF($A136="","",VLOOKUP($A136,'Annex 2 Designated EHV charges'!$A:$O,2,0))</f>
        <v/>
      </c>
      <c r="C136" s="95" t="str">
        <f>IF($A136="","",VLOOKUP($A136,'Annex 2 Designated EHV charges'!$A:$O,3,0))</f>
        <v/>
      </c>
      <c r="D136" s="94" t="str">
        <f>IF($A136="","",VLOOKUP($A136,'Annex 2 Designated EHV charges'!$A:$O,7,0))</f>
        <v/>
      </c>
      <c r="E136" s="97" t="str">
        <f>IFERROR(IF(VLOOKUP($A136,'Annex 2 Designated EHV charges'!$A:$O,9,FALSE)=0,"",VLOOKUP($A136,'Annex 2 Designated EHV charges'!$A:$O,9,FALSE)),"")</f>
        <v/>
      </c>
      <c r="F136" s="195" t="str">
        <f>IFERROR(IF(VLOOKUP($A136,'Annex 2 Designated EHV charges'!$A:$O,10,FALSE)=0,"",VLOOKUP($A136,'Annex 2 Designated EHV charges'!$A:$O,10,FALSE)),"")</f>
        <v/>
      </c>
      <c r="G136" s="195" t="str">
        <f>IFERROR(IF(VLOOKUP($A136,'Annex 2 Designated EHV charges'!$A:$O,11,FALSE)=0,"",VLOOKUP($A136,'Annex 2 Designated EHV charges'!$A:$O,11,FALSE)),"")</f>
        <v/>
      </c>
      <c r="H136" s="195" t="str">
        <f>IFERROR(IF(VLOOKUP($A136,'Annex 2 Designated EHV charges'!$A:$O,12,FALSE)=0,"",VLOOKUP($A136,'Annex 2 Designated EHV charges'!$A:$O,12,FALSE)),"")</f>
        <v/>
      </c>
    </row>
    <row r="137" spans="1:8" ht="12.75" customHeight="1" x14ac:dyDescent="0.2">
      <c r="A137" s="94" t="str" cm="1">
        <f t="array" ref="A137">IFERROR(INDEX('Annex 2 Designated EHV charges'!$A$10:$A$400, MATCH(0, IF(ISBLANK('Annex 2 Designated EHV charges'!$A$10:$A$400),1, COUNTIF(A$4:$A136, 'Annex 2 Designated EHV charges'!$A$10:$A$400)), 0)),"")</f>
        <v/>
      </c>
      <c r="B137" s="94" t="str">
        <f>IF($A137="","",VLOOKUP($A137,'Annex 2 Designated EHV charges'!$A:$O,2,0))</f>
        <v/>
      </c>
      <c r="C137" s="95" t="str">
        <f>IF($A137="","",VLOOKUP($A137,'Annex 2 Designated EHV charges'!$A:$O,3,0))</f>
        <v/>
      </c>
      <c r="D137" s="94" t="str">
        <f>IF($A137="","",VLOOKUP($A137,'Annex 2 Designated EHV charges'!$A:$O,7,0))</f>
        <v/>
      </c>
      <c r="E137" s="97" t="str">
        <f>IFERROR(IF(VLOOKUP($A137,'Annex 2 Designated EHV charges'!$A:$O,9,FALSE)=0,"",VLOOKUP($A137,'Annex 2 Designated EHV charges'!$A:$O,9,FALSE)),"")</f>
        <v/>
      </c>
      <c r="F137" s="195" t="str">
        <f>IFERROR(IF(VLOOKUP($A137,'Annex 2 Designated EHV charges'!$A:$O,10,FALSE)=0,"",VLOOKUP($A137,'Annex 2 Designated EHV charges'!$A:$O,10,FALSE)),"")</f>
        <v/>
      </c>
      <c r="G137" s="195" t="str">
        <f>IFERROR(IF(VLOOKUP($A137,'Annex 2 Designated EHV charges'!$A:$O,11,FALSE)=0,"",VLOOKUP($A137,'Annex 2 Designated EHV charges'!$A:$O,11,FALSE)),"")</f>
        <v/>
      </c>
      <c r="H137" s="195" t="str">
        <f>IFERROR(IF(VLOOKUP($A137,'Annex 2 Designated EHV charges'!$A:$O,12,FALSE)=0,"",VLOOKUP($A137,'Annex 2 Designated EHV charges'!$A:$O,12,FALSE)),"")</f>
        <v/>
      </c>
    </row>
    <row r="138" spans="1:8" ht="12.75" customHeight="1" x14ac:dyDescent="0.2">
      <c r="A138" s="94" t="str" cm="1">
        <f t="array" ref="A138">IFERROR(INDEX('Annex 2 Designated EHV charges'!$A$10:$A$400, MATCH(0, IF(ISBLANK('Annex 2 Designated EHV charges'!$A$10:$A$400),1, COUNTIF(A$4:$A137, 'Annex 2 Designated EHV charges'!$A$10:$A$400)), 0)),"")</f>
        <v/>
      </c>
      <c r="B138" s="94" t="str">
        <f>IF($A138="","",VLOOKUP($A138,'Annex 2 Designated EHV charges'!$A:$O,2,0))</f>
        <v/>
      </c>
      <c r="C138" s="95" t="str">
        <f>IF($A138="","",VLOOKUP($A138,'Annex 2 Designated EHV charges'!$A:$O,3,0))</f>
        <v/>
      </c>
      <c r="D138" s="94" t="str">
        <f>IF($A138="","",VLOOKUP($A138,'Annex 2 Designated EHV charges'!$A:$O,7,0))</f>
        <v/>
      </c>
      <c r="E138" s="97" t="str">
        <f>IFERROR(IF(VLOOKUP($A138,'Annex 2 Designated EHV charges'!$A:$O,9,FALSE)=0,"",VLOOKUP($A138,'Annex 2 Designated EHV charges'!$A:$O,9,FALSE)),"")</f>
        <v/>
      </c>
      <c r="F138" s="195" t="str">
        <f>IFERROR(IF(VLOOKUP($A138,'Annex 2 Designated EHV charges'!$A:$O,10,FALSE)=0,"",VLOOKUP($A138,'Annex 2 Designated EHV charges'!$A:$O,10,FALSE)),"")</f>
        <v/>
      </c>
      <c r="G138" s="195" t="str">
        <f>IFERROR(IF(VLOOKUP($A138,'Annex 2 Designated EHV charges'!$A:$O,11,FALSE)=0,"",VLOOKUP($A138,'Annex 2 Designated EHV charges'!$A:$O,11,FALSE)),"")</f>
        <v/>
      </c>
      <c r="H138" s="195" t="str">
        <f>IFERROR(IF(VLOOKUP($A138,'Annex 2 Designated EHV charges'!$A:$O,12,FALSE)=0,"",VLOOKUP($A138,'Annex 2 Designated EHV charges'!$A:$O,12,FALSE)),"")</f>
        <v/>
      </c>
    </row>
    <row r="139" spans="1:8" ht="12.75" customHeight="1" x14ac:dyDescent="0.2">
      <c r="A139" s="94" t="str" cm="1">
        <f t="array" ref="A139">IFERROR(INDEX('Annex 2 Designated EHV charges'!$A$10:$A$400, MATCH(0, IF(ISBLANK('Annex 2 Designated EHV charges'!$A$10:$A$400),1, COUNTIF(A$4:$A138, 'Annex 2 Designated EHV charges'!$A$10:$A$400)), 0)),"")</f>
        <v/>
      </c>
      <c r="B139" s="94" t="str">
        <f>IF($A139="","",VLOOKUP($A139,'Annex 2 Designated EHV charges'!$A:$O,2,0))</f>
        <v/>
      </c>
      <c r="C139" s="95" t="str">
        <f>IF($A139="","",VLOOKUP($A139,'Annex 2 Designated EHV charges'!$A:$O,3,0))</f>
        <v/>
      </c>
      <c r="D139" s="94" t="str">
        <f>IF($A139="","",VLOOKUP($A139,'Annex 2 Designated EHV charges'!$A:$O,7,0))</f>
        <v/>
      </c>
      <c r="E139" s="97" t="str">
        <f>IFERROR(IF(VLOOKUP($A139,'Annex 2 Designated EHV charges'!$A:$O,9,FALSE)=0,"",VLOOKUP($A139,'Annex 2 Designated EHV charges'!$A:$O,9,FALSE)),"")</f>
        <v/>
      </c>
      <c r="F139" s="195" t="str">
        <f>IFERROR(IF(VLOOKUP($A139,'Annex 2 Designated EHV charges'!$A:$O,10,FALSE)=0,"",VLOOKUP($A139,'Annex 2 Designated EHV charges'!$A:$O,10,FALSE)),"")</f>
        <v/>
      </c>
      <c r="G139" s="195" t="str">
        <f>IFERROR(IF(VLOOKUP($A139,'Annex 2 Designated EHV charges'!$A:$O,11,FALSE)=0,"",VLOOKUP($A139,'Annex 2 Designated EHV charges'!$A:$O,11,FALSE)),"")</f>
        <v/>
      </c>
      <c r="H139" s="195" t="str">
        <f>IFERROR(IF(VLOOKUP($A139,'Annex 2 Designated EHV charges'!$A:$O,12,FALSE)=0,"",VLOOKUP($A139,'Annex 2 Designated EHV charges'!$A:$O,12,FALSE)),"")</f>
        <v/>
      </c>
    </row>
    <row r="140" spans="1:8" ht="12.75" customHeight="1" x14ac:dyDescent="0.2">
      <c r="A140" s="94" t="str" cm="1">
        <f t="array" ref="A140">IFERROR(INDEX('Annex 2 Designated EHV charges'!$A$10:$A$400, MATCH(0, IF(ISBLANK('Annex 2 Designated EHV charges'!$A$10:$A$400),1, COUNTIF(A$4:$A139, 'Annex 2 Designated EHV charges'!$A$10:$A$400)), 0)),"")</f>
        <v/>
      </c>
      <c r="B140" s="94" t="str">
        <f>IF($A140="","",VLOOKUP($A140,'Annex 2 Designated EHV charges'!$A:$O,2,0))</f>
        <v/>
      </c>
      <c r="C140" s="95" t="str">
        <f>IF($A140="","",VLOOKUP($A140,'Annex 2 Designated EHV charges'!$A:$O,3,0))</f>
        <v/>
      </c>
      <c r="D140" s="94" t="str">
        <f>IF($A140="","",VLOOKUP($A140,'Annex 2 Designated EHV charges'!$A:$O,7,0))</f>
        <v/>
      </c>
      <c r="E140" s="97" t="str">
        <f>IFERROR(IF(VLOOKUP($A140,'Annex 2 Designated EHV charges'!$A:$O,9,FALSE)=0,"",VLOOKUP($A140,'Annex 2 Designated EHV charges'!$A:$O,9,FALSE)),"")</f>
        <v/>
      </c>
      <c r="F140" s="195" t="str">
        <f>IFERROR(IF(VLOOKUP($A140,'Annex 2 Designated EHV charges'!$A:$O,10,FALSE)=0,"",VLOOKUP($A140,'Annex 2 Designated EHV charges'!$A:$O,10,FALSE)),"")</f>
        <v/>
      </c>
      <c r="G140" s="195" t="str">
        <f>IFERROR(IF(VLOOKUP($A140,'Annex 2 Designated EHV charges'!$A:$O,11,FALSE)=0,"",VLOOKUP($A140,'Annex 2 Designated EHV charges'!$A:$O,11,FALSE)),"")</f>
        <v/>
      </c>
      <c r="H140" s="195" t="str">
        <f>IFERROR(IF(VLOOKUP($A140,'Annex 2 Designated EHV charges'!$A:$O,12,FALSE)=0,"",VLOOKUP($A140,'Annex 2 Designated EHV charges'!$A:$O,12,FALSE)),"")</f>
        <v/>
      </c>
    </row>
    <row r="141" spans="1:8" ht="12.75" customHeight="1" x14ac:dyDescent="0.2">
      <c r="A141" s="94" t="str" cm="1">
        <f t="array" ref="A141">IFERROR(INDEX('Annex 2 Designated EHV charges'!$A$10:$A$400, MATCH(0, IF(ISBLANK('Annex 2 Designated EHV charges'!$A$10:$A$400),1, COUNTIF(A$4:$A140, 'Annex 2 Designated EHV charges'!$A$10:$A$400)), 0)),"")</f>
        <v/>
      </c>
      <c r="B141" s="94" t="str">
        <f>IF($A141="","",VLOOKUP($A141,'Annex 2 Designated EHV charges'!$A:$O,2,0))</f>
        <v/>
      </c>
      <c r="C141" s="95" t="str">
        <f>IF($A141="","",VLOOKUP($A141,'Annex 2 Designated EHV charges'!$A:$O,3,0))</f>
        <v/>
      </c>
      <c r="D141" s="94" t="str">
        <f>IF($A141="","",VLOOKUP($A141,'Annex 2 Designated EHV charges'!$A:$O,7,0))</f>
        <v/>
      </c>
      <c r="E141" s="97" t="str">
        <f>IFERROR(IF(VLOOKUP($A141,'Annex 2 Designated EHV charges'!$A:$O,9,FALSE)=0,"",VLOOKUP($A141,'Annex 2 Designated EHV charges'!$A:$O,9,FALSE)),"")</f>
        <v/>
      </c>
      <c r="F141" s="195" t="str">
        <f>IFERROR(IF(VLOOKUP($A141,'Annex 2 Designated EHV charges'!$A:$O,10,FALSE)=0,"",VLOOKUP($A141,'Annex 2 Designated EHV charges'!$A:$O,10,FALSE)),"")</f>
        <v/>
      </c>
      <c r="G141" s="195" t="str">
        <f>IFERROR(IF(VLOOKUP($A141,'Annex 2 Designated EHV charges'!$A:$O,11,FALSE)=0,"",VLOOKUP($A141,'Annex 2 Designated EHV charges'!$A:$O,11,FALSE)),"")</f>
        <v/>
      </c>
      <c r="H141" s="195" t="str">
        <f>IFERROR(IF(VLOOKUP($A141,'Annex 2 Designated EHV charges'!$A:$O,12,FALSE)=0,"",VLOOKUP($A141,'Annex 2 Designated EHV charges'!$A:$O,12,FALSE)),"")</f>
        <v/>
      </c>
    </row>
    <row r="142" spans="1:8" ht="12.75" customHeight="1" x14ac:dyDescent="0.2">
      <c r="A142" s="94" t="str" cm="1">
        <f t="array" ref="A142">IFERROR(INDEX('Annex 2 Designated EHV charges'!$A$10:$A$400, MATCH(0, IF(ISBLANK('Annex 2 Designated EHV charges'!$A$10:$A$400),1, COUNTIF(A$4:$A141, 'Annex 2 Designated EHV charges'!$A$10:$A$400)), 0)),"")</f>
        <v/>
      </c>
      <c r="B142" s="94" t="str">
        <f>IF($A142="","",VLOOKUP($A142,'Annex 2 Designated EHV charges'!$A:$O,2,0))</f>
        <v/>
      </c>
      <c r="C142" s="95" t="str">
        <f>IF($A142="","",VLOOKUP($A142,'Annex 2 Designated EHV charges'!$A:$O,3,0))</f>
        <v/>
      </c>
      <c r="D142" s="94" t="str">
        <f>IF($A142="","",VLOOKUP($A142,'Annex 2 Designated EHV charges'!$A:$O,7,0))</f>
        <v/>
      </c>
      <c r="E142" s="97" t="str">
        <f>IFERROR(IF(VLOOKUP($A142,'Annex 2 Designated EHV charges'!$A:$O,9,FALSE)=0,"",VLOOKUP($A142,'Annex 2 Designated EHV charges'!$A:$O,9,FALSE)),"")</f>
        <v/>
      </c>
      <c r="F142" s="195" t="str">
        <f>IFERROR(IF(VLOOKUP($A142,'Annex 2 Designated EHV charges'!$A:$O,10,FALSE)=0,"",VLOOKUP($A142,'Annex 2 Designated EHV charges'!$A:$O,10,FALSE)),"")</f>
        <v/>
      </c>
      <c r="G142" s="195" t="str">
        <f>IFERROR(IF(VLOOKUP($A142,'Annex 2 Designated EHV charges'!$A:$O,11,FALSE)=0,"",VLOOKUP($A142,'Annex 2 Designated EHV charges'!$A:$O,11,FALSE)),"")</f>
        <v/>
      </c>
      <c r="H142" s="195" t="str">
        <f>IFERROR(IF(VLOOKUP($A142,'Annex 2 Designated EHV charges'!$A:$O,12,FALSE)=0,"",VLOOKUP($A142,'Annex 2 Designated EHV charges'!$A:$O,12,FALSE)),"")</f>
        <v/>
      </c>
    </row>
    <row r="143" spans="1:8" ht="12.75" customHeight="1" x14ac:dyDescent="0.2">
      <c r="A143" s="94" t="str" cm="1">
        <f t="array" ref="A143">IFERROR(INDEX('Annex 2 Designated EHV charges'!$A$10:$A$400, MATCH(0, IF(ISBLANK('Annex 2 Designated EHV charges'!$A$10:$A$400),1, COUNTIF(A$4:$A142, 'Annex 2 Designated EHV charges'!$A$10:$A$400)), 0)),"")</f>
        <v/>
      </c>
      <c r="B143" s="94" t="str">
        <f>IF($A143="","",VLOOKUP($A143,'Annex 2 Designated EHV charges'!$A:$O,2,0))</f>
        <v/>
      </c>
      <c r="C143" s="95" t="str">
        <f>IF($A143="","",VLOOKUP($A143,'Annex 2 Designated EHV charges'!$A:$O,3,0))</f>
        <v/>
      </c>
      <c r="D143" s="94" t="str">
        <f>IF($A143="","",VLOOKUP($A143,'Annex 2 Designated EHV charges'!$A:$O,7,0))</f>
        <v/>
      </c>
      <c r="E143" s="97" t="str">
        <f>IFERROR(IF(VLOOKUP($A143,'Annex 2 Designated EHV charges'!$A:$O,9,FALSE)=0,"",VLOOKUP($A143,'Annex 2 Designated EHV charges'!$A:$O,9,FALSE)),"")</f>
        <v/>
      </c>
      <c r="F143" s="195" t="str">
        <f>IFERROR(IF(VLOOKUP($A143,'Annex 2 Designated EHV charges'!$A:$O,10,FALSE)=0,"",VLOOKUP($A143,'Annex 2 Designated EHV charges'!$A:$O,10,FALSE)),"")</f>
        <v/>
      </c>
      <c r="G143" s="195" t="str">
        <f>IFERROR(IF(VLOOKUP($A143,'Annex 2 Designated EHV charges'!$A:$O,11,FALSE)=0,"",VLOOKUP($A143,'Annex 2 Designated EHV charges'!$A:$O,11,FALSE)),"")</f>
        <v/>
      </c>
      <c r="H143" s="195" t="str">
        <f>IFERROR(IF(VLOOKUP($A143,'Annex 2 Designated EHV charges'!$A:$O,12,FALSE)=0,"",VLOOKUP($A143,'Annex 2 Designated EHV charges'!$A:$O,12,FALSE)),"")</f>
        <v/>
      </c>
    </row>
    <row r="144" spans="1:8" x14ac:dyDescent="0.2">
      <c r="A144" s="94" t="str" cm="1">
        <f t="array" ref="A144">IFERROR(INDEX('Annex 2 Designated EHV charges'!$A$10:$A$400, MATCH(0, IF(ISBLANK('Annex 2 Designated EHV charges'!$A$10:$A$400),1, COUNTIF(A$4:$A143, 'Annex 2 Designated EHV charges'!$A$10:$A$400)), 0)),"")</f>
        <v/>
      </c>
      <c r="B144" s="94" t="str">
        <f>IF($A144="","",VLOOKUP($A144,'Annex 2 Designated EHV charges'!$A:$O,2,0))</f>
        <v/>
      </c>
      <c r="C144" s="95" t="str">
        <f>IF($A144="","",VLOOKUP($A144,'Annex 2 Designated EHV charges'!$A:$O,3,0))</f>
        <v/>
      </c>
      <c r="D144" s="94" t="str">
        <f>IF($A144="","",VLOOKUP($A144,'Annex 2 Designated EHV charges'!$A:$O,7,0))</f>
        <v/>
      </c>
      <c r="E144" s="97" t="str">
        <f>IFERROR(IF(VLOOKUP($A144,'Annex 2 Designated EHV charges'!$A:$O,9,FALSE)=0,"",VLOOKUP($A144,'Annex 2 Designated EHV charges'!$A:$O,9,FALSE)),"")</f>
        <v/>
      </c>
      <c r="F144" s="195" t="str">
        <f>IFERROR(IF(VLOOKUP($A144,'Annex 2 Designated EHV charges'!$A:$O,10,FALSE)=0,"",VLOOKUP($A144,'Annex 2 Designated EHV charges'!$A:$O,10,FALSE)),"")</f>
        <v/>
      </c>
      <c r="G144" s="195" t="str">
        <f>IFERROR(IF(VLOOKUP($A144,'Annex 2 Designated EHV charges'!$A:$O,11,FALSE)=0,"",VLOOKUP($A144,'Annex 2 Designated EHV charges'!$A:$O,11,FALSE)),"")</f>
        <v/>
      </c>
      <c r="H144" s="195" t="str">
        <f>IFERROR(IF(VLOOKUP($A144,'Annex 2 Designated EHV charges'!$A:$O,12,FALSE)=0,"",VLOOKUP($A144,'Annex 2 Designated EHV charges'!$A:$O,12,FALSE)),"")</f>
        <v/>
      </c>
    </row>
    <row r="145" spans="1:8" x14ac:dyDescent="0.2">
      <c r="A145" s="94" t="str" cm="1">
        <f t="array" ref="A145">IFERROR(INDEX('Annex 2 Designated EHV charges'!$A$10:$A$400, MATCH(0, IF(ISBLANK('Annex 2 Designated EHV charges'!$A$10:$A$400),1, COUNTIF(A$4:$A144, 'Annex 2 Designated EHV charges'!$A$10:$A$400)), 0)),"")</f>
        <v/>
      </c>
      <c r="B145" s="94" t="str">
        <f>IF($A145="","",VLOOKUP($A145,'Annex 2 Designated EHV charges'!$A:$O,2,0))</f>
        <v/>
      </c>
      <c r="C145" s="95" t="str">
        <f>IF($A145="","",VLOOKUP($A145,'Annex 2 Designated EHV charges'!$A:$O,3,0))</f>
        <v/>
      </c>
      <c r="D145" s="94" t="str">
        <f>IF($A145="","",VLOOKUP($A145,'Annex 2 Designated EHV charges'!$A:$O,7,0))</f>
        <v/>
      </c>
      <c r="E145" s="97" t="str">
        <f>IFERROR(IF(VLOOKUP($A145,'Annex 2 Designated EHV charges'!$A:$O,9,FALSE)=0,"",VLOOKUP($A145,'Annex 2 Designated EHV charges'!$A:$O,9,FALSE)),"")</f>
        <v/>
      </c>
      <c r="F145" s="195" t="str">
        <f>IFERROR(IF(VLOOKUP($A145,'Annex 2 Designated EHV charges'!$A:$O,10,FALSE)=0,"",VLOOKUP($A145,'Annex 2 Designated EHV charges'!$A:$O,10,FALSE)),"")</f>
        <v/>
      </c>
      <c r="G145" s="195" t="str">
        <f>IFERROR(IF(VLOOKUP($A145,'Annex 2 Designated EHV charges'!$A:$O,11,FALSE)=0,"",VLOOKUP($A145,'Annex 2 Designated EHV charges'!$A:$O,11,FALSE)),"")</f>
        <v/>
      </c>
      <c r="H145" s="195" t="str">
        <f>IFERROR(IF(VLOOKUP($A145,'Annex 2 Designated EHV charges'!$A:$O,12,FALSE)=0,"",VLOOKUP($A145,'Annex 2 Designated EHV charges'!$A:$O,12,FALSE)),"")</f>
        <v/>
      </c>
    </row>
    <row r="146" spans="1:8" x14ac:dyDescent="0.2">
      <c r="A146" s="94" t="str" cm="1">
        <f t="array" ref="A146">IFERROR(INDEX('Annex 2 Designated EHV charges'!$A$10:$A$400, MATCH(0, IF(ISBLANK('Annex 2 Designated EHV charges'!$A$10:$A$400),1, COUNTIF(A$4:$A145, 'Annex 2 Designated EHV charges'!$A$10:$A$400)), 0)),"")</f>
        <v/>
      </c>
      <c r="B146" s="94" t="str">
        <f>IF($A146="","",VLOOKUP($A146,'Annex 2 Designated EHV charges'!$A:$O,2,0))</f>
        <v/>
      </c>
      <c r="C146" s="95" t="str">
        <f>IF($A146="","",VLOOKUP($A146,'Annex 2 Designated EHV charges'!$A:$O,3,0))</f>
        <v/>
      </c>
      <c r="D146" s="94" t="str">
        <f>IF($A146="","",VLOOKUP($A146,'Annex 2 Designated EHV charges'!$A:$O,7,0))</f>
        <v/>
      </c>
      <c r="E146" s="97" t="str">
        <f>IFERROR(IF(VLOOKUP($A146,'Annex 2 Designated EHV charges'!$A:$O,9,FALSE)=0,"",VLOOKUP($A146,'Annex 2 Designated EHV charges'!$A:$O,9,FALSE)),"")</f>
        <v/>
      </c>
      <c r="F146" s="195" t="str">
        <f>IFERROR(IF(VLOOKUP($A146,'Annex 2 Designated EHV charges'!$A:$O,10,FALSE)=0,"",VLOOKUP($A146,'Annex 2 Designated EHV charges'!$A:$O,10,FALSE)),"")</f>
        <v/>
      </c>
      <c r="G146" s="195" t="str">
        <f>IFERROR(IF(VLOOKUP($A146,'Annex 2 Designated EHV charges'!$A:$O,11,FALSE)=0,"",VLOOKUP($A146,'Annex 2 Designated EHV charges'!$A:$O,11,FALSE)),"")</f>
        <v/>
      </c>
      <c r="H146" s="195" t="str">
        <f>IFERROR(IF(VLOOKUP($A146,'Annex 2 Designated EHV charges'!$A:$O,12,FALSE)=0,"",VLOOKUP($A146,'Annex 2 Designated EHV charges'!$A:$O,12,FALSE)),"")</f>
        <v/>
      </c>
    </row>
    <row r="147" spans="1:8" x14ac:dyDescent="0.2">
      <c r="A147" s="94" t="str" cm="1">
        <f t="array" ref="A147">IFERROR(INDEX('Annex 2 Designated EHV charges'!$A$10:$A$400, MATCH(0, IF(ISBLANK('Annex 2 Designated EHV charges'!$A$10:$A$400),1, COUNTIF(A$4:$A146, 'Annex 2 Designated EHV charges'!$A$10:$A$400)), 0)),"")</f>
        <v/>
      </c>
      <c r="B147" s="94" t="str">
        <f>IF($A147="","",VLOOKUP($A147,'Annex 2 Designated EHV charges'!$A:$O,2,0))</f>
        <v/>
      </c>
      <c r="C147" s="95" t="str">
        <f>IF($A147="","",VLOOKUP($A147,'Annex 2 Designated EHV charges'!$A:$O,3,0))</f>
        <v/>
      </c>
      <c r="D147" s="94" t="str">
        <f>IF($A147="","",VLOOKUP($A147,'Annex 2 Designated EHV charges'!$A:$O,7,0))</f>
        <v/>
      </c>
      <c r="E147" s="97" t="str">
        <f>IFERROR(IF(VLOOKUP($A147,'Annex 2 Designated EHV charges'!$A:$O,9,FALSE)=0,"",VLOOKUP($A147,'Annex 2 Designated EHV charges'!$A:$O,9,FALSE)),"")</f>
        <v/>
      </c>
      <c r="F147" s="195" t="str">
        <f>IFERROR(IF(VLOOKUP($A147,'Annex 2 Designated EHV charges'!$A:$O,10,FALSE)=0,"",VLOOKUP($A147,'Annex 2 Designated EHV charges'!$A:$O,10,FALSE)),"")</f>
        <v/>
      </c>
      <c r="G147" s="195" t="str">
        <f>IFERROR(IF(VLOOKUP($A147,'Annex 2 Designated EHV charges'!$A:$O,11,FALSE)=0,"",VLOOKUP($A147,'Annex 2 Designated EHV charges'!$A:$O,11,FALSE)),"")</f>
        <v/>
      </c>
      <c r="H147" s="195" t="str">
        <f>IFERROR(IF(VLOOKUP($A147,'Annex 2 Designated EHV charges'!$A:$O,12,FALSE)=0,"",VLOOKUP($A147,'Annex 2 Designated EHV charges'!$A:$O,12,FALSE)),"")</f>
        <v/>
      </c>
    </row>
    <row r="148" spans="1:8" x14ac:dyDescent="0.2">
      <c r="A148" s="94" t="str" cm="1">
        <f t="array" ref="A148">IFERROR(INDEX('Annex 2 Designated EHV charges'!$A$10:$A$400, MATCH(0, IF(ISBLANK('Annex 2 Designated EHV charges'!$A$10:$A$400),1, COUNTIF(A$4:$A147, 'Annex 2 Designated EHV charges'!$A$10:$A$400)), 0)),"")</f>
        <v/>
      </c>
      <c r="B148" s="94" t="str">
        <f>IF($A148="","",VLOOKUP($A148,'Annex 2 Designated EHV charges'!$A:$O,2,0))</f>
        <v/>
      </c>
      <c r="C148" s="95" t="str">
        <f>IF($A148="","",VLOOKUP($A148,'Annex 2 Designated EHV charges'!$A:$O,3,0))</f>
        <v/>
      </c>
      <c r="D148" s="94" t="str">
        <f>IF($A148="","",VLOOKUP($A148,'Annex 2 Designated EHV charges'!$A:$O,7,0))</f>
        <v/>
      </c>
      <c r="E148" s="97" t="str">
        <f>IFERROR(IF(VLOOKUP($A148,'Annex 2 Designated EHV charges'!$A:$O,9,FALSE)=0,"",VLOOKUP($A148,'Annex 2 Designated EHV charges'!$A:$O,9,FALSE)),"")</f>
        <v/>
      </c>
      <c r="F148" s="195" t="str">
        <f>IFERROR(IF(VLOOKUP($A148,'Annex 2 Designated EHV charges'!$A:$O,10,FALSE)=0,"",VLOOKUP($A148,'Annex 2 Designated EHV charges'!$A:$O,10,FALSE)),"")</f>
        <v/>
      </c>
      <c r="G148" s="195" t="str">
        <f>IFERROR(IF(VLOOKUP($A148,'Annex 2 Designated EHV charges'!$A:$O,11,FALSE)=0,"",VLOOKUP($A148,'Annex 2 Designated EHV charges'!$A:$O,11,FALSE)),"")</f>
        <v/>
      </c>
      <c r="H148" s="195" t="str">
        <f>IFERROR(IF(VLOOKUP($A148,'Annex 2 Designated EHV charges'!$A:$O,12,FALSE)=0,"",VLOOKUP($A148,'Annex 2 Designated EHV charges'!$A:$O,12,FALSE)),"")</f>
        <v/>
      </c>
    </row>
    <row r="149" spans="1:8" x14ac:dyDescent="0.2">
      <c r="A149" s="94" t="str" cm="1">
        <f t="array" ref="A149">IFERROR(INDEX('Annex 2 Designated EHV charges'!$A$10:$A$400, MATCH(0, IF(ISBLANK('Annex 2 Designated EHV charges'!$A$10:$A$400),1, COUNTIF(A$4:$A148, 'Annex 2 Designated EHV charges'!$A$10:$A$400)), 0)),"")</f>
        <v/>
      </c>
      <c r="B149" s="94" t="str">
        <f>IF($A149="","",VLOOKUP($A149,'Annex 2 Designated EHV charges'!$A:$O,2,0))</f>
        <v/>
      </c>
      <c r="C149" s="95" t="str">
        <f>IF($A149="","",VLOOKUP($A149,'Annex 2 Designated EHV charges'!$A:$O,3,0))</f>
        <v/>
      </c>
      <c r="D149" s="94" t="str">
        <f>IF($A149="","",VLOOKUP($A149,'Annex 2 Designated EHV charges'!$A:$O,7,0))</f>
        <v/>
      </c>
      <c r="E149" s="97" t="str">
        <f>IFERROR(IF(VLOOKUP($A149,'Annex 2 Designated EHV charges'!$A:$O,9,FALSE)=0,"",VLOOKUP($A149,'Annex 2 Designated EHV charges'!$A:$O,9,FALSE)),"")</f>
        <v/>
      </c>
      <c r="F149" s="195" t="str">
        <f>IFERROR(IF(VLOOKUP($A149,'Annex 2 Designated EHV charges'!$A:$O,10,FALSE)=0,"",VLOOKUP($A149,'Annex 2 Designated EHV charges'!$A:$O,10,FALSE)),"")</f>
        <v/>
      </c>
      <c r="G149" s="195" t="str">
        <f>IFERROR(IF(VLOOKUP($A149,'Annex 2 Designated EHV charges'!$A:$O,11,FALSE)=0,"",VLOOKUP($A149,'Annex 2 Designated EHV charges'!$A:$O,11,FALSE)),"")</f>
        <v/>
      </c>
      <c r="H149" s="195" t="str">
        <f>IFERROR(IF(VLOOKUP($A149,'Annex 2 Designated EHV charges'!$A:$O,12,FALSE)=0,"",VLOOKUP($A149,'Annex 2 Designated EHV charges'!$A:$O,12,FALSE)),"")</f>
        <v/>
      </c>
    </row>
    <row r="150" spans="1:8" x14ac:dyDescent="0.2">
      <c r="A150" s="94" t="str" cm="1">
        <f t="array" ref="A150">IFERROR(INDEX('Annex 2 Designated EHV charges'!$A$10:$A$400, MATCH(0, IF(ISBLANK('Annex 2 Designated EHV charges'!$A$10:$A$400),1, COUNTIF(A$4:$A149, 'Annex 2 Designated EHV charges'!$A$10:$A$400)), 0)),"")</f>
        <v/>
      </c>
      <c r="B150" s="94" t="str">
        <f>IF($A150="","",VLOOKUP($A150,'Annex 2 Designated EHV charges'!$A:$O,2,0))</f>
        <v/>
      </c>
      <c r="C150" s="95" t="str">
        <f>IF($A150="","",VLOOKUP($A150,'Annex 2 Designated EHV charges'!$A:$O,3,0))</f>
        <v/>
      </c>
      <c r="D150" s="94" t="str">
        <f>IF($A150="","",VLOOKUP($A150,'Annex 2 Designated EHV charges'!$A:$O,7,0))</f>
        <v/>
      </c>
      <c r="E150" s="97" t="str">
        <f>IFERROR(IF(VLOOKUP($A150,'Annex 2 Designated EHV charges'!$A:$O,9,FALSE)=0,"",VLOOKUP($A150,'Annex 2 Designated EHV charges'!$A:$O,9,FALSE)),"")</f>
        <v/>
      </c>
      <c r="F150" s="195" t="str">
        <f>IFERROR(IF(VLOOKUP($A150,'Annex 2 Designated EHV charges'!$A:$O,10,FALSE)=0,"",VLOOKUP($A150,'Annex 2 Designated EHV charges'!$A:$O,10,FALSE)),"")</f>
        <v/>
      </c>
      <c r="G150" s="195" t="str">
        <f>IFERROR(IF(VLOOKUP($A150,'Annex 2 Designated EHV charges'!$A:$O,11,FALSE)=0,"",VLOOKUP($A150,'Annex 2 Designated EHV charges'!$A:$O,11,FALSE)),"")</f>
        <v/>
      </c>
      <c r="H150" s="195" t="str">
        <f>IFERROR(IF(VLOOKUP($A150,'Annex 2 Designated EHV charges'!$A:$O,12,FALSE)=0,"",VLOOKUP($A150,'Annex 2 Designated EHV charges'!$A:$O,12,FALSE)),"")</f>
        <v/>
      </c>
    </row>
    <row r="151" spans="1:8" x14ac:dyDescent="0.2">
      <c r="A151" s="94" t="str" cm="1">
        <f t="array" ref="A151">IFERROR(INDEX('Annex 2 Designated EHV charges'!$A$10:$A$400, MATCH(0, IF(ISBLANK('Annex 2 Designated EHV charges'!$A$10:$A$400),1, COUNTIF(A$4:$A150, 'Annex 2 Designated EHV charges'!$A$10:$A$400)), 0)),"")</f>
        <v/>
      </c>
      <c r="B151" s="94" t="str">
        <f>IF($A151="","",VLOOKUP($A151,'Annex 2 Designated EHV charges'!$A:$O,2,0))</f>
        <v/>
      </c>
      <c r="C151" s="95" t="str">
        <f>IF($A151="","",VLOOKUP($A151,'Annex 2 Designated EHV charges'!$A:$O,3,0))</f>
        <v/>
      </c>
      <c r="D151" s="94" t="str">
        <f>IF($A151="","",VLOOKUP($A151,'Annex 2 Designated EHV charges'!$A:$O,7,0))</f>
        <v/>
      </c>
      <c r="E151" s="97" t="str">
        <f>IFERROR(IF(VLOOKUP($A151,'Annex 2 Designated EHV charges'!$A:$O,9,FALSE)=0,"",VLOOKUP($A151,'Annex 2 Designated EHV charges'!$A:$O,9,FALSE)),"")</f>
        <v/>
      </c>
      <c r="F151" s="195" t="str">
        <f>IFERROR(IF(VLOOKUP($A151,'Annex 2 Designated EHV charges'!$A:$O,10,FALSE)=0,"",VLOOKUP($A151,'Annex 2 Designated EHV charges'!$A:$O,10,FALSE)),"")</f>
        <v/>
      </c>
      <c r="G151" s="195" t="str">
        <f>IFERROR(IF(VLOOKUP($A151,'Annex 2 Designated EHV charges'!$A:$O,11,FALSE)=0,"",VLOOKUP($A151,'Annex 2 Designated EHV charges'!$A:$O,11,FALSE)),"")</f>
        <v/>
      </c>
      <c r="H151" s="195" t="str">
        <f>IFERROR(IF(VLOOKUP($A151,'Annex 2 Designated EHV charges'!$A:$O,12,FALSE)=0,"",VLOOKUP($A151,'Annex 2 Designated EHV charges'!$A:$O,12,FALSE)),"")</f>
        <v/>
      </c>
    </row>
    <row r="152" spans="1:8" x14ac:dyDescent="0.2">
      <c r="A152" s="94" t="str" cm="1">
        <f t="array" ref="A152">IFERROR(INDEX('Annex 2 Designated EHV charges'!$A$10:$A$400, MATCH(0, IF(ISBLANK('Annex 2 Designated EHV charges'!$A$10:$A$400),1, COUNTIF(A$4:$A151, 'Annex 2 Designated EHV charges'!$A$10:$A$400)), 0)),"")</f>
        <v/>
      </c>
      <c r="B152" s="94" t="str">
        <f>IF($A152="","",VLOOKUP($A152,'Annex 2 Designated EHV charges'!$A:$O,2,0))</f>
        <v/>
      </c>
      <c r="C152" s="95" t="str">
        <f>IF($A152="","",VLOOKUP($A152,'Annex 2 Designated EHV charges'!$A:$O,3,0))</f>
        <v/>
      </c>
      <c r="D152" s="94" t="str">
        <f>IF($A152="","",VLOOKUP($A152,'Annex 2 Designated EHV charges'!$A:$O,7,0))</f>
        <v/>
      </c>
      <c r="E152" s="97" t="str">
        <f>IFERROR(IF(VLOOKUP($A152,'Annex 2 Designated EHV charges'!$A:$O,9,FALSE)=0,"",VLOOKUP($A152,'Annex 2 Designated EHV charges'!$A:$O,9,FALSE)),"")</f>
        <v/>
      </c>
      <c r="F152" s="195" t="str">
        <f>IFERROR(IF(VLOOKUP($A152,'Annex 2 Designated EHV charges'!$A:$O,10,FALSE)=0,"",VLOOKUP($A152,'Annex 2 Designated EHV charges'!$A:$O,10,FALSE)),"")</f>
        <v/>
      </c>
      <c r="G152" s="195" t="str">
        <f>IFERROR(IF(VLOOKUP($A152,'Annex 2 Designated EHV charges'!$A:$O,11,FALSE)=0,"",VLOOKUP($A152,'Annex 2 Designated EHV charges'!$A:$O,11,FALSE)),"")</f>
        <v/>
      </c>
      <c r="H152" s="195" t="str">
        <f>IFERROR(IF(VLOOKUP($A152,'Annex 2 Designated EHV charges'!$A:$O,12,FALSE)=0,"",VLOOKUP($A152,'Annex 2 Designated EHV charges'!$A:$O,12,FALSE)),"")</f>
        <v/>
      </c>
    </row>
    <row r="153" spans="1:8" x14ac:dyDescent="0.2">
      <c r="A153" s="94" t="str" cm="1">
        <f t="array" ref="A153">IFERROR(INDEX('Annex 2 Designated EHV charges'!$A$10:$A$400, MATCH(0, IF(ISBLANK('Annex 2 Designated EHV charges'!$A$10:$A$400),1, COUNTIF(A$4:$A152, 'Annex 2 Designated EHV charges'!$A$10:$A$400)), 0)),"")</f>
        <v/>
      </c>
      <c r="B153" s="94" t="str">
        <f>IF($A153="","",VLOOKUP($A153,'Annex 2 Designated EHV charges'!$A:$O,2,0))</f>
        <v/>
      </c>
      <c r="C153" s="95" t="str">
        <f>IF($A153="","",VLOOKUP($A153,'Annex 2 Designated EHV charges'!$A:$O,3,0))</f>
        <v/>
      </c>
      <c r="D153" s="94" t="str">
        <f>IF($A153="","",VLOOKUP($A153,'Annex 2 Designated EHV charges'!$A:$O,7,0))</f>
        <v/>
      </c>
      <c r="E153" s="97" t="str">
        <f>IFERROR(IF(VLOOKUP($A153,'Annex 2 Designated EHV charges'!$A:$O,9,FALSE)=0,"",VLOOKUP($A153,'Annex 2 Designated EHV charges'!$A:$O,9,FALSE)),"")</f>
        <v/>
      </c>
      <c r="F153" s="195" t="str">
        <f>IFERROR(IF(VLOOKUP($A153,'Annex 2 Designated EHV charges'!$A:$O,10,FALSE)=0,"",VLOOKUP($A153,'Annex 2 Designated EHV charges'!$A:$O,10,FALSE)),"")</f>
        <v/>
      </c>
      <c r="G153" s="195" t="str">
        <f>IFERROR(IF(VLOOKUP($A153,'Annex 2 Designated EHV charges'!$A:$O,11,FALSE)=0,"",VLOOKUP($A153,'Annex 2 Designated EHV charges'!$A:$O,11,FALSE)),"")</f>
        <v/>
      </c>
      <c r="H153" s="195" t="str">
        <f>IFERROR(IF(VLOOKUP($A153,'Annex 2 Designated EHV charges'!$A:$O,12,FALSE)=0,"",VLOOKUP($A153,'Annex 2 Designated EHV charges'!$A:$O,12,FALSE)),"")</f>
        <v/>
      </c>
    </row>
    <row r="154" spans="1:8" x14ac:dyDescent="0.2">
      <c r="A154" s="94" t="str" cm="1">
        <f t="array" ref="A154">IFERROR(INDEX('Annex 2 Designated EHV charges'!$A$10:$A$400, MATCH(0, IF(ISBLANK('Annex 2 Designated EHV charges'!$A$10:$A$400),1, COUNTIF(A$4:$A153, 'Annex 2 Designated EHV charges'!$A$10:$A$400)), 0)),"")</f>
        <v/>
      </c>
      <c r="B154" s="94" t="str">
        <f>IF($A154="","",VLOOKUP($A154,'Annex 2 Designated EHV charges'!$A:$O,2,0))</f>
        <v/>
      </c>
      <c r="C154" s="95" t="str">
        <f>IF($A154="","",VLOOKUP($A154,'Annex 2 Designated EHV charges'!$A:$O,3,0))</f>
        <v/>
      </c>
      <c r="D154" s="94" t="str">
        <f>IF($A154="","",VLOOKUP($A154,'Annex 2 Designated EHV charges'!$A:$O,7,0))</f>
        <v/>
      </c>
      <c r="E154" s="97" t="str">
        <f>IFERROR(IF(VLOOKUP($A154,'Annex 2 Designated EHV charges'!$A:$O,9,FALSE)=0,"",VLOOKUP($A154,'Annex 2 Designated EHV charges'!$A:$O,9,FALSE)),"")</f>
        <v/>
      </c>
      <c r="F154" s="195" t="str">
        <f>IFERROR(IF(VLOOKUP($A154,'Annex 2 Designated EHV charges'!$A:$O,10,FALSE)=0,"",VLOOKUP($A154,'Annex 2 Designated EHV charges'!$A:$O,10,FALSE)),"")</f>
        <v/>
      </c>
      <c r="G154" s="195" t="str">
        <f>IFERROR(IF(VLOOKUP($A154,'Annex 2 Designated EHV charges'!$A:$O,11,FALSE)=0,"",VLOOKUP($A154,'Annex 2 Designated EHV charges'!$A:$O,11,FALSE)),"")</f>
        <v/>
      </c>
      <c r="H154" s="195" t="str">
        <f>IFERROR(IF(VLOOKUP($A154,'Annex 2 Designated EHV charges'!$A:$O,12,FALSE)=0,"",VLOOKUP($A154,'Annex 2 Designated EHV charges'!$A:$O,12,FALSE)),"")</f>
        <v/>
      </c>
    </row>
    <row r="155" spans="1:8" x14ac:dyDescent="0.2">
      <c r="A155" s="94" t="str" cm="1">
        <f t="array" ref="A155">IFERROR(INDEX('Annex 2 Designated EHV charges'!$A$10:$A$400, MATCH(0, IF(ISBLANK('Annex 2 Designated EHV charges'!$A$10:$A$400),1, COUNTIF(A$4:$A154, 'Annex 2 Designated EHV charges'!$A$10:$A$400)), 0)),"")</f>
        <v/>
      </c>
      <c r="B155" s="94" t="str">
        <f>IF($A155="","",VLOOKUP($A155,'Annex 2 Designated EHV charges'!$A:$O,2,0))</f>
        <v/>
      </c>
      <c r="C155" s="95" t="str">
        <f>IF($A155="","",VLOOKUP($A155,'Annex 2 Designated EHV charges'!$A:$O,3,0))</f>
        <v/>
      </c>
      <c r="D155" s="94" t="str">
        <f>IF($A155="","",VLOOKUP($A155,'Annex 2 Designated EHV charges'!$A:$O,7,0))</f>
        <v/>
      </c>
      <c r="E155" s="97" t="str">
        <f>IFERROR(IF(VLOOKUP($A155,'Annex 2 Designated EHV charges'!$A:$O,9,FALSE)=0,"",VLOOKUP($A155,'Annex 2 Designated EHV charges'!$A:$O,9,FALSE)),"")</f>
        <v/>
      </c>
      <c r="F155" s="195" t="str">
        <f>IFERROR(IF(VLOOKUP($A155,'Annex 2 Designated EHV charges'!$A:$O,10,FALSE)=0,"",VLOOKUP($A155,'Annex 2 Designated EHV charges'!$A:$O,10,FALSE)),"")</f>
        <v/>
      </c>
      <c r="G155" s="195" t="str">
        <f>IFERROR(IF(VLOOKUP($A155,'Annex 2 Designated EHV charges'!$A:$O,11,FALSE)=0,"",VLOOKUP($A155,'Annex 2 Designated EHV charges'!$A:$O,11,FALSE)),"")</f>
        <v/>
      </c>
      <c r="H155" s="195" t="str">
        <f>IFERROR(IF(VLOOKUP($A155,'Annex 2 Designated EHV charges'!$A:$O,12,FALSE)=0,"",VLOOKUP($A155,'Annex 2 Designated EHV charges'!$A:$O,12,FALSE)),"")</f>
        <v/>
      </c>
    </row>
    <row r="156" spans="1:8" x14ac:dyDescent="0.2">
      <c r="A156" s="94" t="str" cm="1">
        <f t="array" ref="A156">IFERROR(INDEX('Annex 2 Designated EHV charges'!$A$10:$A$400, MATCH(0, IF(ISBLANK('Annex 2 Designated EHV charges'!$A$10:$A$400),1, COUNTIF(A$4:$A155, 'Annex 2 Designated EHV charges'!$A$10:$A$400)), 0)),"")</f>
        <v/>
      </c>
      <c r="B156" s="94" t="str">
        <f>IF($A156="","",VLOOKUP($A156,'Annex 2 Designated EHV charges'!$A:$O,2,0))</f>
        <v/>
      </c>
      <c r="C156" s="95" t="str">
        <f>IF($A156="","",VLOOKUP($A156,'Annex 2 Designated EHV charges'!$A:$O,3,0))</f>
        <v/>
      </c>
      <c r="D156" s="94" t="str">
        <f>IF($A156="","",VLOOKUP($A156,'Annex 2 Designated EHV charges'!$A:$O,7,0))</f>
        <v/>
      </c>
      <c r="E156" s="97" t="str">
        <f>IFERROR(IF(VLOOKUP($A156,'Annex 2 Designated EHV charges'!$A:$O,9,FALSE)=0,"",VLOOKUP($A156,'Annex 2 Designated EHV charges'!$A:$O,9,FALSE)),"")</f>
        <v/>
      </c>
      <c r="F156" s="195" t="str">
        <f>IFERROR(IF(VLOOKUP($A156,'Annex 2 Designated EHV charges'!$A:$O,10,FALSE)=0,"",VLOOKUP($A156,'Annex 2 Designated EHV charges'!$A:$O,10,FALSE)),"")</f>
        <v/>
      </c>
      <c r="G156" s="195" t="str">
        <f>IFERROR(IF(VLOOKUP($A156,'Annex 2 Designated EHV charges'!$A:$O,11,FALSE)=0,"",VLOOKUP($A156,'Annex 2 Designated EHV charges'!$A:$O,11,FALSE)),"")</f>
        <v/>
      </c>
      <c r="H156" s="195" t="str">
        <f>IFERROR(IF(VLOOKUP($A156,'Annex 2 Designated EHV charges'!$A:$O,12,FALSE)=0,"",VLOOKUP($A156,'Annex 2 Designated EHV charges'!$A:$O,12,FALSE)),"")</f>
        <v/>
      </c>
    </row>
    <row r="157" spans="1:8" x14ac:dyDescent="0.2">
      <c r="A157" s="94" t="str" cm="1">
        <f t="array" ref="A157">IFERROR(INDEX('Annex 2 Designated EHV charges'!$A$10:$A$400, MATCH(0, IF(ISBLANK('Annex 2 Designated EHV charges'!$A$10:$A$400),1, COUNTIF(A$4:$A156, 'Annex 2 Designated EHV charges'!$A$10:$A$400)), 0)),"")</f>
        <v/>
      </c>
      <c r="B157" s="94" t="str">
        <f>IF($A157="","",VLOOKUP($A157,'Annex 2 Designated EHV charges'!$A:$O,2,0))</f>
        <v/>
      </c>
      <c r="C157" s="95" t="str">
        <f>IF($A157="","",VLOOKUP($A157,'Annex 2 Designated EHV charges'!$A:$O,3,0))</f>
        <v/>
      </c>
      <c r="D157" s="94" t="str">
        <f>IF($A157="","",VLOOKUP($A157,'Annex 2 Designated EHV charges'!$A:$O,7,0))</f>
        <v/>
      </c>
      <c r="E157" s="97" t="str">
        <f>IFERROR(IF(VLOOKUP($A157,'Annex 2 Designated EHV charges'!$A:$O,9,FALSE)=0,"",VLOOKUP($A157,'Annex 2 Designated EHV charges'!$A:$O,9,FALSE)),"")</f>
        <v/>
      </c>
      <c r="F157" s="195" t="str">
        <f>IFERROR(IF(VLOOKUP($A157,'Annex 2 Designated EHV charges'!$A:$O,10,FALSE)=0,"",VLOOKUP($A157,'Annex 2 Designated EHV charges'!$A:$O,10,FALSE)),"")</f>
        <v/>
      </c>
      <c r="G157" s="195" t="str">
        <f>IFERROR(IF(VLOOKUP($A157,'Annex 2 Designated EHV charges'!$A:$O,11,FALSE)=0,"",VLOOKUP($A157,'Annex 2 Designated EHV charges'!$A:$O,11,FALSE)),"")</f>
        <v/>
      </c>
      <c r="H157" s="195" t="str">
        <f>IFERROR(IF(VLOOKUP($A157,'Annex 2 Designated EHV charges'!$A:$O,12,FALSE)=0,"",VLOOKUP($A157,'Annex 2 Designated EHV charges'!$A:$O,12,FALSE)),"")</f>
        <v/>
      </c>
    </row>
    <row r="158" spans="1:8" x14ac:dyDescent="0.2">
      <c r="A158" s="94" t="str" cm="1">
        <f t="array" ref="A158">IFERROR(INDEX('Annex 2 Designated EHV charges'!$A$10:$A$400, MATCH(0, IF(ISBLANK('Annex 2 Designated EHV charges'!$A$10:$A$400),1, COUNTIF(A$4:$A157, 'Annex 2 Designated EHV charges'!$A$10:$A$400)), 0)),"")</f>
        <v/>
      </c>
      <c r="B158" s="94" t="str">
        <f>IF($A158="","",VLOOKUP($A158,'Annex 2 Designated EHV charges'!$A:$O,2,0))</f>
        <v/>
      </c>
      <c r="C158" s="95" t="str">
        <f>IF($A158="","",VLOOKUP($A158,'Annex 2 Designated EHV charges'!$A:$O,3,0))</f>
        <v/>
      </c>
      <c r="D158" s="94" t="str">
        <f>IF($A158="","",VLOOKUP($A158,'Annex 2 Designated EHV charges'!$A:$O,7,0))</f>
        <v/>
      </c>
      <c r="E158" s="97" t="str">
        <f>IFERROR(IF(VLOOKUP($A158,'Annex 2 Designated EHV charges'!$A:$O,9,FALSE)=0,"",VLOOKUP($A158,'Annex 2 Designated EHV charges'!$A:$O,9,FALSE)),"")</f>
        <v/>
      </c>
      <c r="F158" s="195" t="str">
        <f>IFERROR(IF(VLOOKUP($A158,'Annex 2 Designated EHV charges'!$A:$O,10,FALSE)=0,"",VLOOKUP($A158,'Annex 2 Designated EHV charges'!$A:$O,10,FALSE)),"")</f>
        <v/>
      </c>
      <c r="G158" s="195" t="str">
        <f>IFERROR(IF(VLOOKUP($A158,'Annex 2 Designated EHV charges'!$A:$O,11,FALSE)=0,"",VLOOKUP($A158,'Annex 2 Designated EHV charges'!$A:$O,11,FALSE)),"")</f>
        <v/>
      </c>
      <c r="H158" s="195" t="str">
        <f>IFERROR(IF(VLOOKUP($A158,'Annex 2 Designated EHV charges'!$A:$O,12,FALSE)=0,"",VLOOKUP($A158,'Annex 2 Designated EHV charges'!$A:$O,12,FALSE)),"")</f>
        <v/>
      </c>
    </row>
    <row r="159" spans="1:8" x14ac:dyDescent="0.2">
      <c r="A159" s="94" t="str" cm="1">
        <f t="array" ref="A159">IFERROR(INDEX('Annex 2 Designated EHV charges'!$A$10:$A$400, MATCH(0, IF(ISBLANK('Annex 2 Designated EHV charges'!$A$10:$A$400),1, COUNTIF(A$4:$A158, 'Annex 2 Designated EHV charges'!$A$10:$A$400)), 0)),"")</f>
        <v/>
      </c>
      <c r="B159" s="94" t="str">
        <f>IF($A159="","",VLOOKUP($A159,'Annex 2 Designated EHV charges'!$A:$O,2,0))</f>
        <v/>
      </c>
      <c r="C159" s="95" t="str">
        <f>IF($A159="","",VLOOKUP($A159,'Annex 2 Designated EHV charges'!$A:$O,3,0))</f>
        <v/>
      </c>
      <c r="D159" s="94" t="str">
        <f>IF($A159="","",VLOOKUP($A159,'Annex 2 Designated EHV charges'!$A:$O,7,0))</f>
        <v/>
      </c>
      <c r="E159" s="97" t="str">
        <f>IFERROR(IF(VLOOKUP($A159,'Annex 2 Designated EHV charges'!$A:$O,9,FALSE)=0,"",VLOOKUP($A159,'Annex 2 Designated EHV charges'!$A:$O,9,FALSE)),"")</f>
        <v/>
      </c>
      <c r="F159" s="195" t="str">
        <f>IFERROR(IF(VLOOKUP($A159,'Annex 2 Designated EHV charges'!$A:$O,10,FALSE)=0,"",VLOOKUP($A159,'Annex 2 Designated EHV charges'!$A:$O,10,FALSE)),"")</f>
        <v/>
      </c>
      <c r="G159" s="195" t="str">
        <f>IFERROR(IF(VLOOKUP($A159,'Annex 2 Designated EHV charges'!$A:$O,11,FALSE)=0,"",VLOOKUP($A159,'Annex 2 Designated EHV charges'!$A:$O,11,FALSE)),"")</f>
        <v/>
      </c>
      <c r="H159" s="195" t="str">
        <f>IFERROR(IF(VLOOKUP($A159,'Annex 2 Designated EHV charges'!$A:$O,12,FALSE)=0,"",VLOOKUP($A159,'Annex 2 Designated EHV charges'!$A:$O,12,FALSE)),"")</f>
        <v/>
      </c>
    </row>
    <row r="160" spans="1:8" x14ac:dyDescent="0.2">
      <c r="A160" s="94" t="str" cm="1">
        <f t="array" ref="A160">IFERROR(INDEX('Annex 2 Designated EHV charges'!$A$10:$A$400, MATCH(0, IF(ISBLANK('Annex 2 Designated EHV charges'!$A$10:$A$400),1, COUNTIF(A$4:$A159, 'Annex 2 Designated EHV charges'!$A$10:$A$400)), 0)),"")</f>
        <v/>
      </c>
      <c r="B160" s="94" t="str">
        <f>IF($A160="","",VLOOKUP($A160,'Annex 2 Designated EHV charges'!$A:$O,2,0))</f>
        <v/>
      </c>
      <c r="C160" s="95" t="str">
        <f>IF($A160="","",VLOOKUP($A160,'Annex 2 Designated EHV charges'!$A:$O,3,0))</f>
        <v/>
      </c>
      <c r="D160" s="94" t="str">
        <f>IF($A160="","",VLOOKUP($A160,'Annex 2 Designated EHV charges'!$A:$O,7,0))</f>
        <v/>
      </c>
      <c r="E160" s="97" t="str">
        <f>IFERROR(IF(VLOOKUP($A160,'Annex 2 Designated EHV charges'!$A:$O,9,FALSE)=0,"",VLOOKUP($A160,'Annex 2 Designated EHV charges'!$A:$O,9,FALSE)),"")</f>
        <v/>
      </c>
      <c r="F160" s="195" t="str">
        <f>IFERROR(IF(VLOOKUP($A160,'Annex 2 Designated EHV charges'!$A:$O,10,FALSE)=0,"",VLOOKUP($A160,'Annex 2 Designated EHV charges'!$A:$O,10,FALSE)),"")</f>
        <v/>
      </c>
      <c r="G160" s="195" t="str">
        <f>IFERROR(IF(VLOOKUP($A160,'Annex 2 Designated EHV charges'!$A:$O,11,FALSE)=0,"",VLOOKUP($A160,'Annex 2 Designated EHV charges'!$A:$O,11,FALSE)),"")</f>
        <v/>
      </c>
      <c r="H160" s="195" t="str">
        <f>IFERROR(IF(VLOOKUP($A160,'Annex 2 Designated EHV charges'!$A:$O,12,FALSE)=0,"",VLOOKUP($A160,'Annex 2 Designated EHV charges'!$A:$O,12,FALSE)),"")</f>
        <v/>
      </c>
    </row>
    <row r="161" spans="1:8" x14ac:dyDescent="0.2">
      <c r="A161" s="94" t="str" cm="1">
        <f t="array" ref="A161">IFERROR(INDEX('Annex 2 Designated EHV charges'!$A$10:$A$400, MATCH(0, IF(ISBLANK('Annex 2 Designated EHV charges'!$A$10:$A$400),1, COUNTIF(A$4:$A160, 'Annex 2 Designated EHV charges'!$A$10:$A$400)), 0)),"")</f>
        <v/>
      </c>
      <c r="B161" s="94" t="str">
        <f>IF($A161="","",VLOOKUP($A161,'Annex 2 Designated EHV charges'!$A:$O,2,0))</f>
        <v/>
      </c>
      <c r="C161" s="95" t="str">
        <f>IF($A161="","",VLOOKUP($A161,'Annex 2 Designated EHV charges'!$A:$O,3,0))</f>
        <v/>
      </c>
      <c r="D161" s="94" t="str">
        <f>IF($A161="","",VLOOKUP($A161,'Annex 2 Designated EHV charges'!$A:$O,7,0))</f>
        <v/>
      </c>
      <c r="E161" s="97" t="str">
        <f>IFERROR(IF(VLOOKUP($A161,'Annex 2 Designated EHV charges'!$A:$O,9,FALSE)=0,"",VLOOKUP($A161,'Annex 2 Designated EHV charges'!$A:$O,9,FALSE)),"")</f>
        <v/>
      </c>
      <c r="F161" s="195" t="str">
        <f>IFERROR(IF(VLOOKUP($A161,'Annex 2 Designated EHV charges'!$A:$O,10,FALSE)=0,"",VLOOKUP($A161,'Annex 2 Designated EHV charges'!$A:$O,10,FALSE)),"")</f>
        <v/>
      </c>
      <c r="G161" s="195" t="str">
        <f>IFERROR(IF(VLOOKUP($A161,'Annex 2 Designated EHV charges'!$A:$O,11,FALSE)=0,"",VLOOKUP($A161,'Annex 2 Designated EHV charges'!$A:$O,11,FALSE)),"")</f>
        <v/>
      </c>
      <c r="H161" s="195" t="str">
        <f>IFERROR(IF(VLOOKUP($A161,'Annex 2 Designated EHV charges'!$A:$O,12,FALSE)=0,"",VLOOKUP($A161,'Annex 2 Designated EHV charges'!$A:$O,12,FALSE)),"")</f>
        <v/>
      </c>
    </row>
    <row r="162" spans="1:8" x14ac:dyDescent="0.2">
      <c r="A162" s="94" t="str" cm="1">
        <f t="array" ref="A162">IFERROR(INDEX('Annex 2 Designated EHV charges'!$A$10:$A$400, MATCH(0, IF(ISBLANK('Annex 2 Designated EHV charges'!$A$10:$A$400),1, COUNTIF(A$4:$A161, 'Annex 2 Designated EHV charges'!$A$10:$A$400)), 0)),"")</f>
        <v/>
      </c>
      <c r="B162" s="94" t="str">
        <f>IF($A162="","",VLOOKUP($A162,'Annex 2 Designated EHV charges'!$A:$O,2,0))</f>
        <v/>
      </c>
      <c r="C162" s="95" t="str">
        <f>IF($A162="","",VLOOKUP($A162,'Annex 2 Designated EHV charges'!$A:$O,3,0))</f>
        <v/>
      </c>
      <c r="D162" s="94" t="str">
        <f>IF($A162="","",VLOOKUP($A162,'Annex 2 Designated EHV charges'!$A:$O,7,0))</f>
        <v/>
      </c>
      <c r="E162" s="97" t="str">
        <f>IFERROR(IF(VLOOKUP($A162,'Annex 2 Designated EHV charges'!$A:$O,9,FALSE)=0,"",VLOOKUP($A162,'Annex 2 Designated EHV charges'!$A:$O,9,FALSE)),"")</f>
        <v/>
      </c>
      <c r="F162" s="195" t="str">
        <f>IFERROR(IF(VLOOKUP($A162,'Annex 2 Designated EHV charges'!$A:$O,10,FALSE)=0,"",VLOOKUP($A162,'Annex 2 Designated EHV charges'!$A:$O,10,FALSE)),"")</f>
        <v/>
      </c>
      <c r="G162" s="195" t="str">
        <f>IFERROR(IF(VLOOKUP($A162,'Annex 2 Designated EHV charges'!$A:$O,11,FALSE)=0,"",VLOOKUP($A162,'Annex 2 Designated EHV charges'!$A:$O,11,FALSE)),"")</f>
        <v/>
      </c>
      <c r="H162" s="195" t="str">
        <f>IFERROR(IF(VLOOKUP($A162,'Annex 2 Designated EHV charges'!$A:$O,12,FALSE)=0,"",VLOOKUP($A162,'Annex 2 Designated EHV charges'!$A:$O,12,FALSE)),"")</f>
        <v/>
      </c>
    </row>
    <row r="163" spans="1:8" x14ac:dyDescent="0.2">
      <c r="A163" s="94" t="str" cm="1">
        <f t="array" ref="A163">IFERROR(INDEX('Annex 2 Designated EHV charges'!$A$10:$A$400, MATCH(0, IF(ISBLANK('Annex 2 Designated EHV charges'!$A$10:$A$400),1, COUNTIF(A$4:$A162, 'Annex 2 Designated EHV charges'!$A$10:$A$400)), 0)),"")</f>
        <v/>
      </c>
      <c r="B163" s="94" t="str">
        <f>IF($A163="","",VLOOKUP($A163,'Annex 2 Designated EHV charges'!$A:$O,2,0))</f>
        <v/>
      </c>
      <c r="C163" s="95" t="str">
        <f>IF($A163="","",VLOOKUP($A163,'Annex 2 Designated EHV charges'!$A:$O,3,0))</f>
        <v/>
      </c>
      <c r="D163" s="94" t="str">
        <f>IF($A163="","",VLOOKUP($A163,'Annex 2 Designated EHV charges'!$A:$O,7,0))</f>
        <v/>
      </c>
      <c r="E163" s="97" t="str">
        <f>IFERROR(IF(VLOOKUP($A163,'Annex 2 Designated EHV charges'!$A:$O,9,FALSE)=0,"",VLOOKUP($A163,'Annex 2 Designated EHV charges'!$A:$O,9,FALSE)),"")</f>
        <v/>
      </c>
      <c r="F163" s="195" t="str">
        <f>IFERROR(IF(VLOOKUP($A163,'Annex 2 Designated EHV charges'!$A:$O,10,FALSE)=0,"",VLOOKUP($A163,'Annex 2 Designated EHV charges'!$A:$O,10,FALSE)),"")</f>
        <v/>
      </c>
      <c r="G163" s="195" t="str">
        <f>IFERROR(IF(VLOOKUP($A163,'Annex 2 Designated EHV charges'!$A:$O,11,FALSE)=0,"",VLOOKUP($A163,'Annex 2 Designated EHV charges'!$A:$O,11,FALSE)),"")</f>
        <v/>
      </c>
      <c r="H163" s="195" t="str">
        <f>IFERROR(IF(VLOOKUP($A163,'Annex 2 Designated EHV charges'!$A:$O,12,FALSE)=0,"",VLOOKUP($A163,'Annex 2 Designated EHV charges'!$A:$O,12,FALSE)),"")</f>
        <v/>
      </c>
    </row>
    <row r="164" spans="1:8" x14ac:dyDescent="0.2">
      <c r="A164" s="94" t="str" cm="1">
        <f t="array" ref="A164">IFERROR(INDEX('Annex 2 Designated EHV charges'!$A$10:$A$400, MATCH(0, IF(ISBLANK('Annex 2 Designated EHV charges'!$A$10:$A$400),1, COUNTIF(A$4:$A163, 'Annex 2 Designated EHV charges'!$A$10:$A$400)), 0)),"")</f>
        <v/>
      </c>
      <c r="B164" s="94" t="str">
        <f>IF($A164="","",VLOOKUP($A164,'Annex 2 Designated EHV charges'!$A:$O,2,0))</f>
        <v/>
      </c>
      <c r="C164" s="95" t="str">
        <f>IF($A164="","",VLOOKUP($A164,'Annex 2 Designated EHV charges'!$A:$O,3,0))</f>
        <v/>
      </c>
      <c r="D164" s="94" t="str">
        <f>IF($A164="","",VLOOKUP($A164,'Annex 2 Designated EHV charges'!$A:$O,7,0))</f>
        <v/>
      </c>
      <c r="E164" s="97" t="str">
        <f>IFERROR(IF(VLOOKUP($A164,'Annex 2 Designated EHV charges'!$A:$O,9,FALSE)=0,"",VLOOKUP($A164,'Annex 2 Designated EHV charges'!$A:$O,9,FALSE)),"")</f>
        <v/>
      </c>
      <c r="F164" s="195" t="str">
        <f>IFERROR(IF(VLOOKUP($A164,'Annex 2 Designated EHV charges'!$A:$O,10,FALSE)=0,"",VLOOKUP($A164,'Annex 2 Designated EHV charges'!$A:$O,10,FALSE)),"")</f>
        <v/>
      </c>
      <c r="G164" s="195" t="str">
        <f>IFERROR(IF(VLOOKUP($A164,'Annex 2 Designated EHV charges'!$A:$O,11,FALSE)=0,"",VLOOKUP($A164,'Annex 2 Designated EHV charges'!$A:$O,11,FALSE)),"")</f>
        <v/>
      </c>
      <c r="H164" s="195" t="str">
        <f>IFERROR(IF(VLOOKUP($A164,'Annex 2 Designated EHV charges'!$A:$O,12,FALSE)=0,"",VLOOKUP($A164,'Annex 2 Designated EHV charges'!$A:$O,12,FALSE)),"")</f>
        <v/>
      </c>
    </row>
    <row r="165" spans="1:8" x14ac:dyDescent="0.2">
      <c r="A165" s="94" t="str" cm="1">
        <f t="array" ref="A165">IFERROR(INDEX('Annex 2 Designated EHV charges'!$A$10:$A$400, MATCH(0, IF(ISBLANK('Annex 2 Designated EHV charges'!$A$10:$A$400),1, COUNTIF(A$4:$A164, 'Annex 2 Designated EHV charges'!$A$10:$A$400)), 0)),"")</f>
        <v/>
      </c>
      <c r="B165" s="94" t="str">
        <f>IF($A165="","",VLOOKUP($A165,'Annex 2 Designated EHV charges'!$A:$O,2,0))</f>
        <v/>
      </c>
      <c r="C165" s="95" t="str">
        <f>IF($A165="","",VLOOKUP($A165,'Annex 2 Designated EHV charges'!$A:$O,3,0))</f>
        <v/>
      </c>
      <c r="D165" s="94" t="str">
        <f>IF($A165="","",VLOOKUP($A165,'Annex 2 Designated EHV charges'!$A:$O,7,0))</f>
        <v/>
      </c>
      <c r="E165" s="97" t="str">
        <f>IFERROR(IF(VLOOKUP($A165,'Annex 2 Designated EHV charges'!$A:$O,9,FALSE)=0,"",VLOOKUP($A165,'Annex 2 Designated EHV charges'!$A:$O,9,FALSE)),"")</f>
        <v/>
      </c>
      <c r="F165" s="195" t="str">
        <f>IFERROR(IF(VLOOKUP($A165,'Annex 2 Designated EHV charges'!$A:$O,10,FALSE)=0,"",VLOOKUP($A165,'Annex 2 Designated EHV charges'!$A:$O,10,FALSE)),"")</f>
        <v/>
      </c>
      <c r="G165" s="195" t="str">
        <f>IFERROR(IF(VLOOKUP($A165,'Annex 2 Designated EHV charges'!$A:$O,11,FALSE)=0,"",VLOOKUP($A165,'Annex 2 Designated EHV charges'!$A:$O,11,FALSE)),"")</f>
        <v/>
      </c>
      <c r="H165" s="195" t="str">
        <f>IFERROR(IF(VLOOKUP($A165,'Annex 2 Designated EHV charges'!$A:$O,12,FALSE)=0,"",VLOOKUP($A165,'Annex 2 Designated EHV charges'!$A:$O,12,FALSE)),"")</f>
        <v/>
      </c>
    </row>
    <row r="166" spans="1:8" x14ac:dyDescent="0.2">
      <c r="A166" s="94" t="str" cm="1">
        <f t="array" ref="A166">IFERROR(INDEX('Annex 2 Designated EHV charges'!$A$10:$A$400, MATCH(0, IF(ISBLANK('Annex 2 Designated EHV charges'!$A$10:$A$400),1, COUNTIF(A$4:$A165, 'Annex 2 Designated EHV charges'!$A$10:$A$400)), 0)),"")</f>
        <v/>
      </c>
      <c r="B166" s="94" t="str">
        <f>IF($A166="","",VLOOKUP($A166,'Annex 2 Designated EHV charges'!$A:$O,2,0))</f>
        <v/>
      </c>
      <c r="C166" s="95" t="str">
        <f>IF($A166="","",VLOOKUP($A166,'Annex 2 Designated EHV charges'!$A:$O,3,0))</f>
        <v/>
      </c>
      <c r="D166" s="94" t="str">
        <f>IF($A166="","",VLOOKUP($A166,'Annex 2 Designated EHV charges'!$A:$O,7,0))</f>
        <v/>
      </c>
      <c r="E166" s="97" t="str">
        <f>IFERROR(IF(VLOOKUP($A166,'Annex 2 Designated EHV charges'!$A:$O,9,FALSE)=0,"",VLOOKUP($A166,'Annex 2 Designated EHV charges'!$A:$O,9,FALSE)),"")</f>
        <v/>
      </c>
      <c r="F166" s="195" t="str">
        <f>IFERROR(IF(VLOOKUP($A166,'Annex 2 Designated EHV charges'!$A:$O,10,FALSE)=0,"",VLOOKUP($A166,'Annex 2 Designated EHV charges'!$A:$O,10,FALSE)),"")</f>
        <v/>
      </c>
      <c r="G166" s="195" t="str">
        <f>IFERROR(IF(VLOOKUP($A166,'Annex 2 Designated EHV charges'!$A:$O,11,FALSE)=0,"",VLOOKUP($A166,'Annex 2 Designated EHV charges'!$A:$O,11,FALSE)),"")</f>
        <v/>
      </c>
      <c r="H166" s="195" t="str">
        <f>IFERROR(IF(VLOOKUP($A166,'Annex 2 Designated EHV charges'!$A:$O,12,FALSE)=0,"",VLOOKUP($A166,'Annex 2 Designated EHV charges'!$A:$O,12,FALSE)),"")</f>
        <v/>
      </c>
    </row>
    <row r="167" spans="1:8" x14ac:dyDescent="0.2">
      <c r="A167" s="94" t="str" cm="1">
        <f t="array" ref="A167">IFERROR(INDEX('Annex 2 Designated EHV charges'!$A$10:$A$400, MATCH(0, IF(ISBLANK('Annex 2 Designated EHV charges'!$A$10:$A$400),1, COUNTIF(A$4:$A166, 'Annex 2 Designated EHV charges'!$A$10:$A$400)), 0)),"")</f>
        <v/>
      </c>
      <c r="B167" s="94" t="str">
        <f>IF($A167="","",VLOOKUP($A167,'Annex 2 Designated EHV charges'!$A:$O,2,0))</f>
        <v/>
      </c>
      <c r="C167" s="95" t="str">
        <f>IF($A167="","",VLOOKUP($A167,'Annex 2 Designated EHV charges'!$A:$O,3,0))</f>
        <v/>
      </c>
      <c r="D167" s="94" t="str">
        <f>IF($A167="","",VLOOKUP($A167,'Annex 2 Designated EHV charges'!$A:$O,7,0))</f>
        <v/>
      </c>
      <c r="E167" s="97" t="str">
        <f>IFERROR(IF(VLOOKUP($A167,'Annex 2 Designated EHV charges'!$A:$O,9,FALSE)=0,"",VLOOKUP($A167,'Annex 2 Designated EHV charges'!$A:$O,9,FALSE)),"")</f>
        <v/>
      </c>
      <c r="F167" s="195" t="str">
        <f>IFERROR(IF(VLOOKUP($A167,'Annex 2 Designated EHV charges'!$A:$O,10,FALSE)=0,"",VLOOKUP($A167,'Annex 2 Designated EHV charges'!$A:$O,10,FALSE)),"")</f>
        <v/>
      </c>
      <c r="G167" s="195" t="str">
        <f>IFERROR(IF(VLOOKUP($A167,'Annex 2 Designated EHV charges'!$A:$O,11,FALSE)=0,"",VLOOKUP($A167,'Annex 2 Designated EHV charges'!$A:$O,11,FALSE)),"")</f>
        <v/>
      </c>
      <c r="H167" s="195" t="str">
        <f>IFERROR(IF(VLOOKUP($A167,'Annex 2 Designated EHV charges'!$A:$O,12,FALSE)=0,"",VLOOKUP($A167,'Annex 2 Designated EHV charges'!$A:$O,12,FALSE)),"")</f>
        <v/>
      </c>
    </row>
    <row r="168" spans="1:8" x14ac:dyDescent="0.2">
      <c r="A168" s="94" t="str" cm="1">
        <f t="array" ref="A168">IFERROR(INDEX('Annex 2 Designated EHV charges'!$A$10:$A$400, MATCH(0, IF(ISBLANK('Annex 2 Designated EHV charges'!$A$10:$A$400),1, COUNTIF(A$4:$A167, 'Annex 2 Designated EHV charges'!$A$10:$A$400)), 0)),"")</f>
        <v/>
      </c>
      <c r="B168" s="94" t="str">
        <f>IF($A168="","",VLOOKUP($A168,'Annex 2 Designated EHV charges'!$A:$O,2,0))</f>
        <v/>
      </c>
      <c r="C168" s="95" t="str">
        <f>IF($A168="","",VLOOKUP($A168,'Annex 2 Designated EHV charges'!$A:$O,3,0))</f>
        <v/>
      </c>
      <c r="D168" s="94" t="str">
        <f>IF($A168="","",VLOOKUP($A168,'Annex 2 Designated EHV charges'!$A:$O,7,0))</f>
        <v/>
      </c>
      <c r="E168" s="97" t="str">
        <f>IFERROR(IF(VLOOKUP($A168,'Annex 2 Designated EHV charges'!$A:$O,9,FALSE)=0,"",VLOOKUP($A168,'Annex 2 Designated EHV charges'!$A:$O,9,FALSE)),"")</f>
        <v/>
      </c>
      <c r="F168" s="195" t="str">
        <f>IFERROR(IF(VLOOKUP($A168,'Annex 2 Designated EHV charges'!$A:$O,10,FALSE)=0,"",VLOOKUP($A168,'Annex 2 Designated EHV charges'!$A:$O,10,FALSE)),"")</f>
        <v/>
      </c>
      <c r="G168" s="195" t="str">
        <f>IFERROR(IF(VLOOKUP($A168,'Annex 2 Designated EHV charges'!$A:$O,11,FALSE)=0,"",VLOOKUP($A168,'Annex 2 Designated EHV charges'!$A:$O,11,FALSE)),"")</f>
        <v/>
      </c>
      <c r="H168" s="195" t="str">
        <f>IFERROR(IF(VLOOKUP($A168,'Annex 2 Designated EHV charges'!$A:$O,12,FALSE)=0,"",VLOOKUP($A168,'Annex 2 Designated EHV charges'!$A:$O,12,FALSE)),"")</f>
        <v/>
      </c>
    </row>
    <row r="169" spans="1:8" x14ac:dyDescent="0.2">
      <c r="A169" s="94" t="str" cm="1">
        <f t="array" ref="A169">IFERROR(INDEX('Annex 2 Designated EHV charges'!$A$10:$A$400, MATCH(0, IF(ISBLANK('Annex 2 Designated EHV charges'!$A$10:$A$400),1, COUNTIF(A$4:$A168, 'Annex 2 Designated EHV charges'!$A$10:$A$400)), 0)),"")</f>
        <v/>
      </c>
      <c r="B169" s="94" t="str">
        <f>IF($A169="","",VLOOKUP($A169,'Annex 2 Designated EHV charges'!$A:$O,2,0))</f>
        <v/>
      </c>
      <c r="C169" s="95" t="str">
        <f>IF($A169="","",VLOOKUP($A169,'Annex 2 Designated EHV charges'!$A:$O,3,0))</f>
        <v/>
      </c>
      <c r="D169" s="94" t="str">
        <f>IF($A169="","",VLOOKUP($A169,'Annex 2 Designated EHV charges'!$A:$O,7,0))</f>
        <v/>
      </c>
      <c r="E169" s="97" t="str">
        <f>IFERROR(IF(VLOOKUP($A169,'Annex 2 Designated EHV charges'!$A:$O,9,FALSE)=0,"",VLOOKUP($A169,'Annex 2 Designated EHV charges'!$A:$O,9,FALSE)),"")</f>
        <v/>
      </c>
      <c r="F169" s="195" t="str">
        <f>IFERROR(IF(VLOOKUP($A169,'Annex 2 Designated EHV charges'!$A:$O,10,FALSE)=0,"",VLOOKUP($A169,'Annex 2 Designated EHV charges'!$A:$O,10,FALSE)),"")</f>
        <v/>
      </c>
      <c r="G169" s="195" t="str">
        <f>IFERROR(IF(VLOOKUP($A169,'Annex 2 Designated EHV charges'!$A:$O,11,FALSE)=0,"",VLOOKUP($A169,'Annex 2 Designated EHV charges'!$A:$O,11,FALSE)),"")</f>
        <v/>
      </c>
      <c r="H169" s="195" t="str">
        <f>IFERROR(IF(VLOOKUP($A169,'Annex 2 Designated EHV charges'!$A:$O,12,FALSE)=0,"",VLOOKUP($A169,'Annex 2 Designated EHV charges'!$A:$O,12,FALSE)),"")</f>
        <v/>
      </c>
    </row>
    <row r="170" spans="1:8" x14ac:dyDescent="0.2">
      <c r="A170" s="94" t="str" cm="1">
        <f t="array" ref="A170">IFERROR(INDEX('Annex 2 Designated EHV charges'!$A$10:$A$400, MATCH(0, IF(ISBLANK('Annex 2 Designated EHV charges'!$A$10:$A$400),1, COUNTIF(A$4:$A169, 'Annex 2 Designated EHV charges'!$A$10:$A$400)), 0)),"")</f>
        <v/>
      </c>
      <c r="B170" s="94" t="str">
        <f>IF($A170="","",VLOOKUP($A170,'Annex 2 Designated EHV charges'!$A:$O,2,0))</f>
        <v/>
      </c>
      <c r="C170" s="95" t="str">
        <f>IF($A170="","",VLOOKUP($A170,'Annex 2 Designated EHV charges'!$A:$O,3,0))</f>
        <v/>
      </c>
      <c r="D170" s="94" t="str">
        <f>IF($A170="","",VLOOKUP($A170,'Annex 2 Designated EHV charges'!$A:$O,7,0))</f>
        <v/>
      </c>
      <c r="E170" s="97" t="str">
        <f>IFERROR(IF(VLOOKUP($A170,'Annex 2 Designated EHV charges'!$A:$O,9,FALSE)=0,"",VLOOKUP($A170,'Annex 2 Designated EHV charges'!$A:$O,9,FALSE)),"")</f>
        <v/>
      </c>
      <c r="F170" s="195" t="str">
        <f>IFERROR(IF(VLOOKUP($A170,'Annex 2 Designated EHV charges'!$A:$O,10,FALSE)=0,"",VLOOKUP($A170,'Annex 2 Designated EHV charges'!$A:$O,10,FALSE)),"")</f>
        <v/>
      </c>
      <c r="G170" s="195" t="str">
        <f>IFERROR(IF(VLOOKUP($A170,'Annex 2 Designated EHV charges'!$A:$O,11,FALSE)=0,"",VLOOKUP($A170,'Annex 2 Designated EHV charges'!$A:$O,11,FALSE)),"")</f>
        <v/>
      </c>
      <c r="H170" s="195" t="str">
        <f>IFERROR(IF(VLOOKUP($A170,'Annex 2 Designated EHV charges'!$A:$O,12,FALSE)=0,"",VLOOKUP($A170,'Annex 2 Designated EHV charges'!$A:$O,12,FALSE)),"")</f>
        <v/>
      </c>
    </row>
    <row r="171" spans="1:8" x14ac:dyDescent="0.2">
      <c r="A171" s="94" t="str" cm="1">
        <f t="array" ref="A171">IFERROR(INDEX('Annex 2 Designated EHV charges'!$A$10:$A$400, MATCH(0, IF(ISBLANK('Annex 2 Designated EHV charges'!$A$10:$A$400),1, COUNTIF(A$4:$A170, 'Annex 2 Designated EHV charges'!$A$10:$A$400)), 0)),"")</f>
        <v/>
      </c>
      <c r="B171" s="94" t="str">
        <f>IF($A171="","",VLOOKUP($A171,'Annex 2 Designated EHV charges'!$A:$O,2,0))</f>
        <v/>
      </c>
      <c r="C171" s="95" t="str">
        <f>IF($A171="","",VLOOKUP($A171,'Annex 2 Designated EHV charges'!$A:$O,3,0))</f>
        <v/>
      </c>
      <c r="D171" s="94" t="str">
        <f>IF($A171="","",VLOOKUP($A171,'Annex 2 Designated EHV charges'!$A:$O,7,0))</f>
        <v/>
      </c>
      <c r="E171" s="97" t="str">
        <f>IFERROR(IF(VLOOKUP($A171,'Annex 2 Designated EHV charges'!$A:$O,9,FALSE)=0,"",VLOOKUP($A171,'Annex 2 Designated EHV charges'!$A:$O,9,FALSE)),"")</f>
        <v/>
      </c>
      <c r="F171" s="195" t="str">
        <f>IFERROR(IF(VLOOKUP($A171,'Annex 2 Designated EHV charges'!$A:$O,10,FALSE)=0,"",VLOOKUP($A171,'Annex 2 Designated EHV charges'!$A:$O,10,FALSE)),"")</f>
        <v/>
      </c>
      <c r="G171" s="195" t="str">
        <f>IFERROR(IF(VLOOKUP($A171,'Annex 2 Designated EHV charges'!$A:$O,11,FALSE)=0,"",VLOOKUP($A171,'Annex 2 Designated EHV charges'!$A:$O,11,FALSE)),"")</f>
        <v/>
      </c>
      <c r="H171" s="195" t="str">
        <f>IFERROR(IF(VLOOKUP($A171,'Annex 2 Designated EHV charges'!$A:$O,12,FALSE)=0,"",VLOOKUP($A171,'Annex 2 Designated EHV charges'!$A:$O,12,FALSE)),"")</f>
        <v/>
      </c>
    </row>
    <row r="172" spans="1:8" x14ac:dyDescent="0.2">
      <c r="A172" s="94" t="str" cm="1">
        <f t="array" ref="A172">IFERROR(INDEX('Annex 2 Designated EHV charges'!$A$10:$A$400, MATCH(0, IF(ISBLANK('Annex 2 Designated EHV charges'!$A$10:$A$400),1, COUNTIF(A$4:$A171, 'Annex 2 Designated EHV charges'!$A$10:$A$400)), 0)),"")</f>
        <v/>
      </c>
      <c r="B172" s="94" t="str">
        <f>IF($A172="","",VLOOKUP($A172,'Annex 2 Designated EHV charges'!$A:$O,2,0))</f>
        <v/>
      </c>
      <c r="C172" s="95" t="str">
        <f>IF($A172="","",VLOOKUP($A172,'Annex 2 Designated EHV charges'!$A:$O,3,0))</f>
        <v/>
      </c>
      <c r="D172" s="94" t="str">
        <f>IF($A172="","",VLOOKUP($A172,'Annex 2 Designated EHV charges'!$A:$O,7,0))</f>
        <v/>
      </c>
      <c r="E172" s="97" t="str">
        <f>IFERROR(IF(VLOOKUP($A172,'Annex 2 Designated EHV charges'!$A:$O,9,FALSE)=0,"",VLOOKUP($A172,'Annex 2 Designated EHV charges'!$A:$O,9,FALSE)),"")</f>
        <v/>
      </c>
      <c r="F172" s="195" t="str">
        <f>IFERROR(IF(VLOOKUP($A172,'Annex 2 Designated EHV charges'!$A:$O,10,FALSE)=0,"",VLOOKUP($A172,'Annex 2 Designated EHV charges'!$A:$O,10,FALSE)),"")</f>
        <v/>
      </c>
      <c r="G172" s="195" t="str">
        <f>IFERROR(IF(VLOOKUP($A172,'Annex 2 Designated EHV charges'!$A:$O,11,FALSE)=0,"",VLOOKUP($A172,'Annex 2 Designated EHV charges'!$A:$O,11,FALSE)),"")</f>
        <v/>
      </c>
      <c r="H172" s="195" t="str">
        <f>IFERROR(IF(VLOOKUP($A172,'Annex 2 Designated EHV charges'!$A:$O,12,FALSE)=0,"",VLOOKUP($A172,'Annex 2 Designated EHV charges'!$A:$O,12,FALSE)),"")</f>
        <v/>
      </c>
    </row>
    <row r="173" spans="1:8" x14ac:dyDescent="0.2">
      <c r="A173" s="94" t="str" cm="1">
        <f t="array" ref="A173">IFERROR(INDEX('Annex 2 Designated EHV charges'!$A$10:$A$400, MATCH(0, IF(ISBLANK('Annex 2 Designated EHV charges'!$A$10:$A$400),1, COUNTIF(A$4:$A172, 'Annex 2 Designated EHV charges'!$A$10:$A$400)), 0)),"")</f>
        <v/>
      </c>
      <c r="B173" s="94" t="str">
        <f>IF($A173="","",VLOOKUP($A173,'Annex 2 Designated EHV charges'!$A:$O,2,0))</f>
        <v/>
      </c>
      <c r="C173" s="95" t="str">
        <f>IF($A173="","",VLOOKUP($A173,'Annex 2 Designated EHV charges'!$A:$O,3,0))</f>
        <v/>
      </c>
      <c r="D173" s="94" t="str">
        <f>IF($A173="","",VLOOKUP($A173,'Annex 2 Designated EHV charges'!$A:$O,7,0))</f>
        <v/>
      </c>
      <c r="E173" s="97" t="str">
        <f>IFERROR(IF(VLOOKUP($A173,'Annex 2 Designated EHV charges'!$A:$O,9,FALSE)=0,"",VLOOKUP($A173,'Annex 2 Designated EHV charges'!$A:$O,9,FALSE)),"")</f>
        <v/>
      </c>
      <c r="F173" s="195" t="str">
        <f>IFERROR(IF(VLOOKUP($A173,'Annex 2 Designated EHV charges'!$A:$O,10,FALSE)=0,"",VLOOKUP($A173,'Annex 2 Designated EHV charges'!$A:$O,10,FALSE)),"")</f>
        <v/>
      </c>
      <c r="G173" s="195" t="str">
        <f>IFERROR(IF(VLOOKUP($A173,'Annex 2 Designated EHV charges'!$A:$O,11,FALSE)=0,"",VLOOKUP($A173,'Annex 2 Designated EHV charges'!$A:$O,11,FALSE)),"")</f>
        <v/>
      </c>
      <c r="H173" s="195" t="str">
        <f>IFERROR(IF(VLOOKUP($A173,'Annex 2 Designated EHV charges'!$A:$O,12,FALSE)=0,"",VLOOKUP($A173,'Annex 2 Designated EHV charges'!$A:$O,12,FALSE)),"")</f>
        <v/>
      </c>
    </row>
    <row r="174" spans="1:8" x14ac:dyDescent="0.2">
      <c r="A174" s="94" t="str" cm="1">
        <f t="array" ref="A174">IFERROR(INDEX('Annex 2 Designated EHV charges'!$A$10:$A$400, MATCH(0, IF(ISBLANK('Annex 2 Designated EHV charges'!$A$10:$A$400),1, COUNTIF(A$4:$A173, 'Annex 2 Designated EHV charges'!$A$10:$A$400)), 0)),"")</f>
        <v/>
      </c>
      <c r="B174" s="94" t="str">
        <f>IF($A174="","",VLOOKUP($A174,'Annex 2 Designated EHV charges'!$A:$O,2,0))</f>
        <v/>
      </c>
      <c r="C174" s="95" t="str">
        <f>IF($A174="","",VLOOKUP($A174,'Annex 2 Designated EHV charges'!$A:$O,3,0))</f>
        <v/>
      </c>
      <c r="D174" s="94" t="str">
        <f>IF($A174="","",VLOOKUP($A174,'Annex 2 Designated EHV charges'!$A:$O,7,0))</f>
        <v/>
      </c>
      <c r="E174" s="97" t="str">
        <f>IFERROR(IF(VLOOKUP($A174,'Annex 2 Designated EHV charges'!$A:$O,9,FALSE)=0,"",VLOOKUP($A174,'Annex 2 Designated EHV charges'!$A:$O,9,FALSE)),"")</f>
        <v/>
      </c>
      <c r="F174" s="195" t="str">
        <f>IFERROR(IF(VLOOKUP($A174,'Annex 2 Designated EHV charges'!$A:$O,10,FALSE)=0,"",VLOOKUP($A174,'Annex 2 Designated EHV charges'!$A:$O,10,FALSE)),"")</f>
        <v/>
      </c>
      <c r="G174" s="195" t="str">
        <f>IFERROR(IF(VLOOKUP($A174,'Annex 2 Designated EHV charges'!$A:$O,11,FALSE)=0,"",VLOOKUP($A174,'Annex 2 Designated EHV charges'!$A:$O,11,FALSE)),"")</f>
        <v/>
      </c>
      <c r="H174" s="195" t="str">
        <f>IFERROR(IF(VLOOKUP($A174,'Annex 2 Designated EHV charges'!$A:$O,12,FALSE)=0,"",VLOOKUP($A174,'Annex 2 Designated EHV charges'!$A:$O,12,FALSE)),"")</f>
        <v/>
      </c>
    </row>
    <row r="175" spans="1:8" x14ac:dyDescent="0.2">
      <c r="A175" s="94" t="str" cm="1">
        <f t="array" ref="A175">IFERROR(INDEX('Annex 2 Designated EHV charges'!$A$10:$A$400, MATCH(0, IF(ISBLANK('Annex 2 Designated EHV charges'!$A$10:$A$400),1, COUNTIF(A$4:$A174, 'Annex 2 Designated EHV charges'!$A$10:$A$400)), 0)),"")</f>
        <v/>
      </c>
      <c r="B175" s="94" t="str">
        <f>IF($A175="","",VLOOKUP($A175,'Annex 2 Designated EHV charges'!$A:$O,2,0))</f>
        <v/>
      </c>
      <c r="C175" s="95" t="str">
        <f>IF($A175="","",VLOOKUP($A175,'Annex 2 Designated EHV charges'!$A:$O,3,0))</f>
        <v/>
      </c>
      <c r="D175" s="94" t="str">
        <f>IF($A175="","",VLOOKUP($A175,'Annex 2 Designated EHV charges'!$A:$O,7,0))</f>
        <v/>
      </c>
      <c r="E175" s="97" t="str">
        <f>IFERROR(IF(VLOOKUP($A175,'Annex 2 Designated EHV charges'!$A:$O,9,FALSE)=0,"",VLOOKUP($A175,'Annex 2 Designated EHV charges'!$A:$O,9,FALSE)),"")</f>
        <v/>
      </c>
      <c r="F175" s="195" t="str">
        <f>IFERROR(IF(VLOOKUP($A175,'Annex 2 Designated EHV charges'!$A:$O,10,FALSE)=0,"",VLOOKUP($A175,'Annex 2 Designated EHV charges'!$A:$O,10,FALSE)),"")</f>
        <v/>
      </c>
      <c r="G175" s="195" t="str">
        <f>IFERROR(IF(VLOOKUP($A175,'Annex 2 Designated EHV charges'!$A:$O,11,FALSE)=0,"",VLOOKUP($A175,'Annex 2 Designated EHV charges'!$A:$O,11,FALSE)),"")</f>
        <v/>
      </c>
      <c r="H175" s="195" t="str">
        <f>IFERROR(IF(VLOOKUP($A175,'Annex 2 Designated EHV charges'!$A:$O,12,FALSE)=0,"",VLOOKUP($A175,'Annex 2 Designated EHV charges'!$A:$O,12,FALSE)),"")</f>
        <v/>
      </c>
    </row>
    <row r="176" spans="1:8" x14ac:dyDescent="0.2">
      <c r="A176" s="94" t="str" cm="1">
        <f t="array" ref="A176">IFERROR(INDEX('Annex 2 Designated EHV charges'!$A$10:$A$400, MATCH(0, IF(ISBLANK('Annex 2 Designated EHV charges'!$A$10:$A$400),1, COUNTIF(A$4:$A175, 'Annex 2 Designated EHV charges'!$A$10:$A$400)), 0)),"")</f>
        <v/>
      </c>
      <c r="B176" s="94" t="str">
        <f>IF($A176="","",VLOOKUP($A176,'Annex 2 Designated EHV charges'!$A:$O,2,0))</f>
        <v/>
      </c>
      <c r="C176" s="95" t="str">
        <f>IF($A176="","",VLOOKUP($A176,'Annex 2 Designated EHV charges'!$A:$O,3,0))</f>
        <v/>
      </c>
      <c r="D176" s="94" t="str">
        <f>IF($A176="","",VLOOKUP($A176,'Annex 2 Designated EHV charges'!$A:$O,7,0))</f>
        <v/>
      </c>
      <c r="E176" s="97" t="str">
        <f>IFERROR(IF(VLOOKUP($A176,'Annex 2 Designated EHV charges'!$A:$O,9,FALSE)=0,"",VLOOKUP($A176,'Annex 2 Designated EHV charges'!$A:$O,9,FALSE)),"")</f>
        <v/>
      </c>
      <c r="F176" s="195" t="str">
        <f>IFERROR(IF(VLOOKUP($A176,'Annex 2 Designated EHV charges'!$A:$O,10,FALSE)=0,"",VLOOKUP($A176,'Annex 2 Designated EHV charges'!$A:$O,10,FALSE)),"")</f>
        <v/>
      </c>
      <c r="G176" s="195" t="str">
        <f>IFERROR(IF(VLOOKUP($A176,'Annex 2 Designated EHV charges'!$A:$O,11,FALSE)=0,"",VLOOKUP($A176,'Annex 2 Designated EHV charges'!$A:$O,11,FALSE)),"")</f>
        <v/>
      </c>
      <c r="H176" s="195" t="str">
        <f>IFERROR(IF(VLOOKUP($A176,'Annex 2 Designated EHV charges'!$A:$O,12,FALSE)=0,"",VLOOKUP($A176,'Annex 2 Designated EHV charges'!$A:$O,12,FALSE)),"")</f>
        <v/>
      </c>
    </row>
    <row r="177" spans="1:8" x14ac:dyDescent="0.2">
      <c r="A177" s="94" t="str" cm="1">
        <f t="array" ref="A177">IFERROR(INDEX('Annex 2 Designated EHV charges'!$A$10:$A$400, MATCH(0, IF(ISBLANK('Annex 2 Designated EHV charges'!$A$10:$A$400),1, COUNTIF(A$4:$A176, 'Annex 2 Designated EHV charges'!$A$10:$A$400)), 0)),"")</f>
        <v/>
      </c>
      <c r="B177" s="94" t="str">
        <f>IF($A177="","",VLOOKUP($A177,'Annex 2 Designated EHV charges'!$A:$O,2,0))</f>
        <v/>
      </c>
      <c r="C177" s="95" t="str">
        <f>IF($A177="","",VLOOKUP($A177,'Annex 2 Designated EHV charges'!$A:$O,3,0))</f>
        <v/>
      </c>
      <c r="D177" s="94" t="str">
        <f>IF($A177="","",VLOOKUP($A177,'Annex 2 Designated EHV charges'!$A:$O,7,0))</f>
        <v/>
      </c>
      <c r="E177" s="97" t="str">
        <f>IFERROR(IF(VLOOKUP($A177,'Annex 2 Designated EHV charges'!$A:$O,9,FALSE)=0,"",VLOOKUP($A177,'Annex 2 Designated EHV charges'!$A:$O,9,FALSE)),"")</f>
        <v/>
      </c>
      <c r="F177" s="195" t="str">
        <f>IFERROR(IF(VLOOKUP($A177,'Annex 2 Designated EHV charges'!$A:$O,10,FALSE)=0,"",VLOOKUP($A177,'Annex 2 Designated EHV charges'!$A:$O,10,FALSE)),"")</f>
        <v/>
      </c>
      <c r="G177" s="195" t="str">
        <f>IFERROR(IF(VLOOKUP($A177,'Annex 2 Designated EHV charges'!$A:$O,11,FALSE)=0,"",VLOOKUP($A177,'Annex 2 Designated EHV charges'!$A:$O,11,FALSE)),"")</f>
        <v/>
      </c>
      <c r="H177" s="195" t="str">
        <f>IFERROR(IF(VLOOKUP($A177,'Annex 2 Designated EHV charges'!$A:$O,12,FALSE)=0,"",VLOOKUP($A177,'Annex 2 Designated EHV charges'!$A:$O,12,FALSE)),"")</f>
        <v/>
      </c>
    </row>
    <row r="178" spans="1:8" x14ac:dyDescent="0.2">
      <c r="A178" s="94" t="str" cm="1">
        <f t="array" ref="A178">IFERROR(INDEX('Annex 2 Designated EHV charges'!$A$10:$A$400, MATCH(0, IF(ISBLANK('Annex 2 Designated EHV charges'!$A$10:$A$400),1, COUNTIF(A$4:$A177, 'Annex 2 Designated EHV charges'!$A$10:$A$400)), 0)),"")</f>
        <v/>
      </c>
      <c r="B178" s="94" t="str">
        <f>IF($A178="","",VLOOKUP($A178,'Annex 2 Designated EHV charges'!$A:$O,2,0))</f>
        <v/>
      </c>
      <c r="C178" s="95" t="str">
        <f>IF($A178="","",VLOOKUP($A178,'Annex 2 Designated EHV charges'!$A:$O,3,0))</f>
        <v/>
      </c>
      <c r="D178" s="94" t="str">
        <f>IF($A178="","",VLOOKUP($A178,'Annex 2 Designated EHV charges'!$A:$O,7,0))</f>
        <v/>
      </c>
      <c r="E178" s="97" t="str">
        <f>IFERROR(IF(VLOOKUP($A178,'Annex 2 Designated EHV charges'!$A:$O,9,FALSE)=0,"",VLOOKUP($A178,'Annex 2 Designated EHV charges'!$A:$O,9,FALSE)),"")</f>
        <v/>
      </c>
      <c r="F178" s="195" t="str">
        <f>IFERROR(IF(VLOOKUP($A178,'Annex 2 Designated EHV charges'!$A:$O,10,FALSE)=0,"",VLOOKUP($A178,'Annex 2 Designated EHV charges'!$A:$O,10,FALSE)),"")</f>
        <v/>
      </c>
      <c r="G178" s="195" t="str">
        <f>IFERROR(IF(VLOOKUP($A178,'Annex 2 Designated EHV charges'!$A:$O,11,FALSE)=0,"",VLOOKUP($A178,'Annex 2 Designated EHV charges'!$A:$O,11,FALSE)),"")</f>
        <v/>
      </c>
      <c r="H178" s="195" t="str">
        <f>IFERROR(IF(VLOOKUP($A178,'Annex 2 Designated EHV charges'!$A:$O,12,FALSE)=0,"",VLOOKUP($A178,'Annex 2 Designated EHV charges'!$A:$O,12,FALSE)),"")</f>
        <v/>
      </c>
    </row>
    <row r="179" spans="1:8" x14ac:dyDescent="0.2">
      <c r="A179" s="94" t="str" cm="1">
        <f t="array" ref="A179">IFERROR(INDEX('Annex 2 Designated EHV charges'!$A$10:$A$400, MATCH(0, IF(ISBLANK('Annex 2 Designated EHV charges'!$A$10:$A$400),1, COUNTIF(A$4:$A178, 'Annex 2 Designated EHV charges'!$A$10:$A$400)), 0)),"")</f>
        <v/>
      </c>
      <c r="B179" s="94" t="str">
        <f>IF($A179="","",VLOOKUP($A179,'Annex 2 Designated EHV charges'!$A:$O,2,0))</f>
        <v/>
      </c>
      <c r="C179" s="95" t="str">
        <f>IF($A179="","",VLOOKUP($A179,'Annex 2 Designated EHV charges'!$A:$O,3,0))</f>
        <v/>
      </c>
      <c r="D179" s="94" t="str">
        <f>IF($A179="","",VLOOKUP($A179,'Annex 2 Designated EHV charges'!$A:$O,7,0))</f>
        <v/>
      </c>
      <c r="E179" s="97" t="str">
        <f>IFERROR(IF(VLOOKUP($A179,'Annex 2 Designated EHV charges'!$A:$O,9,FALSE)=0,"",VLOOKUP($A179,'Annex 2 Designated EHV charges'!$A:$O,9,FALSE)),"")</f>
        <v/>
      </c>
      <c r="F179" s="195" t="str">
        <f>IFERROR(IF(VLOOKUP($A179,'Annex 2 Designated EHV charges'!$A:$O,10,FALSE)=0,"",VLOOKUP($A179,'Annex 2 Designated EHV charges'!$A:$O,10,FALSE)),"")</f>
        <v/>
      </c>
      <c r="G179" s="195" t="str">
        <f>IFERROR(IF(VLOOKUP($A179,'Annex 2 Designated EHV charges'!$A:$O,11,FALSE)=0,"",VLOOKUP($A179,'Annex 2 Designated EHV charges'!$A:$O,11,FALSE)),"")</f>
        <v/>
      </c>
      <c r="H179" s="195" t="str">
        <f>IFERROR(IF(VLOOKUP($A179,'Annex 2 Designated EHV charges'!$A:$O,12,FALSE)=0,"",VLOOKUP($A179,'Annex 2 Designated EHV charges'!$A:$O,12,FALSE)),"")</f>
        <v/>
      </c>
    </row>
    <row r="180" spans="1:8" x14ac:dyDescent="0.2">
      <c r="A180" s="94" t="str" cm="1">
        <f t="array" ref="A180">IFERROR(INDEX('Annex 2 Designated EHV charges'!$A$10:$A$400, MATCH(0, IF(ISBLANK('Annex 2 Designated EHV charges'!$A$10:$A$400),1, COUNTIF(A$4:$A179, 'Annex 2 Designated EHV charges'!$A$10:$A$400)), 0)),"")</f>
        <v/>
      </c>
      <c r="B180" s="94" t="str">
        <f>IF($A180="","",VLOOKUP($A180,'Annex 2 Designated EHV charges'!$A:$O,2,0))</f>
        <v/>
      </c>
      <c r="C180" s="95" t="str">
        <f>IF($A180="","",VLOOKUP($A180,'Annex 2 Designated EHV charges'!$A:$O,3,0))</f>
        <v/>
      </c>
      <c r="D180" s="94" t="str">
        <f>IF($A180="","",VLOOKUP($A180,'Annex 2 Designated EHV charges'!$A:$O,7,0))</f>
        <v/>
      </c>
      <c r="E180" s="97" t="str">
        <f>IFERROR(IF(VLOOKUP($A180,'Annex 2 Designated EHV charges'!$A:$O,9,FALSE)=0,"",VLOOKUP($A180,'Annex 2 Designated EHV charges'!$A:$O,9,FALSE)),"")</f>
        <v/>
      </c>
      <c r="F180" s="195" t="str">
        <f>IFERROR(IF(VLOOKUP($A180,'Annex 2 Designated EHV charges'!$A:$O,10,FALSE)=0,"",VLOOKUP($A180,'Annex 2 Designated EHV charges'!$A:$O,10,FALSE)),"")</f>
        <v/>
      </c>
      <c r="G180" s="195" t="str">
        <f>IFERROR(IF(VLOOKUP($A180,'Annex 2 Designated EHV charges'!$A:$O,11,FALSE)=0,"",VLOOKUP($A180,'Annex 2 Designated EHV charges'!$A:$O,11,FALSE)),"")</f>
        <v/>
      </c>
      <c r="H180" s="195" t="str">
        <f>IFERROR(IF(VLOOKUP($A180,'Annex 2 Designated EHV charges'!$A:$O,12,FALSE)=0,"",VLOOKUP($A180,'Annex 2 Designated EHV charges'!$A:$O,12,FALSE)),"")</f>
        <v/>
      </c>
    </row>
    <row r="181" spans="1:8" x14ac:dyDescent="0.2">
      <c r="A181" s="94" t="str" cm="1">
        <f t="array" ref="A181">IFERROR(INDEX('Annex 2 Designated EHV charges'!$A$10:$A$400, MATCH(0, IF(ISBLANK('Annex 2 Designated EHV charges'!$A$10:$A$400),1, COUNTIF(A$4:$A180, 'Annex 2 Designated EHV charges'!$A$10:$A$400)), 0)),"")</f>
        <v/>
      </c>
      <c r="B181" s="94" t="str">
        <f>IF($A181="","",VLOOKUP($A181,'Annex 2 Designated EHV charges'!$A:$O,2,0))</f>
        <v/>
      </c>
      <c r="C181" s="95" t="str">
        <f>IF($A181="","",VLOOKUP($A181,'Annex 2 Designated EHV charges'!$A:$O,3,0))</f>
        <v/>
      </c>
      <c r="D181" s="94" t="str">
        <f>IF($A181="","",VLOOKUP($A181,'Annex 2 Designated EHV charges'!$A:$O,7,0))</f>
        <v/>
      </c>
      <c r="E181" s="97" t="str">
        <f>IFERROR(IF(VLOOKUP($A181,'Annex 2 Designated EHV charges'!$A:$O,9,FALSE)=0,"",VLOOKUP($A181,'Annex 2 Designated EHV charges'!$A:$O,9,FALSE)),"")</f>
        <v/>
      </c>
      <c r="F181" s="195" t="str">
        <f>IFERROR(IF(VLOOKUP($A181,'Annex 2 Designated EHV charges'!$A:$O,10,FALSE)=0,"",VLOOKUP($A181,'Annex 2 Designated EHV charges'!$A:$O,10,FALSE)),"")</f>
        <v/>
      </c>
      <c r="G181" s="195" t="str">
        <f>IFERROR(IF(VLOOKUP($A181,'Annex 2 Designated EHV charges'!$A:$O,11,FALSE)=0,"",VLOOKUP($A181,'Annex 2 Designated EHV charges'!$A:$O,11,FALSE)),"")</f>
        <v/>
      </c>
      <c r="H181" s="195" t="str">
        <f>IFERROR(IF(VLOOKUP($A181,'Annex 2 Designated EHV charges'!$A:$O,12,FALSE)=0,"",VLOOKUP($A181,'Annex 2 Designated EHV charges'!$A:$O,12,FALSE)),"")</f>
        <v/>
      </c>
    </row>
    <row r="182" spans="1:8" x14ac:dyDescent="0.2">
      <c r="A182" s="94" t="str" cm="1">
        <f t="array" ref="A182">IFERROR(INDEX('Annex 2 Designated EHV charges'!$A$10:$A$400, MATCH(0, IF(ISBLANK('Annex 2 Designated EHV charges'!$A$10:$A$400),1, COUNTIF(A$4:$A181, 'Annex 2 Designated EHV charges'!$A$10:$A$400)), 0)),"")</f>
        <v/>
      </c>
      <c r="B182" s="94" t="str">
        <f>IF($A182="","",VLOOKUP($A182,'Annex 2 Designated EHV charges'!$A:$O,2,0))</f>
        <v/>
      </c>
      <c r="C182" s="95" t="str">
        <f>IF($A182="","",VLOOKUP($A182,'Annex 2 Designated EHV charges'!$A:$O,3,0))</f>
        <v/>
      </c>
      <c r="D182" s="94" t="str">
        <f>IF($A182="","",VLOOKUP($A182,'Annex 2 Designated EHV charges'!$A:$O,7,0))</f>
        <v/>
      </c>
      <c r="E182" s="97" t="str">
        <f>IFERROR(IF(VLOOKUP($A182,'Annex 2 Designated EHV charges'!$A:$O,9,FALSE)=0,"",VLOOKUP($A182,'Annex 2 Designated EHV charges'!$A:$O,9,FALSE)),"")</f>
        <v/>
      </c>
      <c r="F182" s="195" t="str">
        <f>IFERROR(IF(VLOOKUP($A182,'Annex 2 Designated EHV charges'!$A:$O,10,FALSE)=0,"",VLOOKUP($A182,'Annex 2 Designated EHV charges'!$A:$O,10,FALSE)),"")</f>
        <v/>
      </c>
      <c r="G182" s="195" t="str">
        <f>IFERROR(IF(VLOOKUP($A182,'Annex 2 Designated EHV charges'!$A:$O,11,FALSE)=0,"",VLOOKUP($A182,'Annex 2 Designated EHV charges'!$A:$O,11,FALSE)),"")</f>
        <v/>
      </c>
      <c r="H182" s="195" t="str">
        <f>IFERROR(IF(VLOOKUP($A182,'Annex 2 Designated EHV charges'!$A:$O,12,FALSE)=0,"",VLOOKUP($A182,'Annex 2 Designated EHV charges'!$A:$O,12,FALSE)),"")</f>
        <v/>
      </c>
    </row>
    <row r="183" spans="1:8" x14ac:dyDescent="0.2">
      <c r="A183" s="94" t="str" cm="1">
        <f t="array" ref="A183">IFERROR(INDEX('Annex 2 Designated EHV charges'!$A$10:$A$400, MATCH(0, IF(ISBLANK('Annex 2 Designated EHV charges'!$A$10:$A$400),1, COUNTIF(A$4:$A182, 'Annex 2 Designated EHV charges'!$A$10:$A$400)), 0)),"")</f>
        <v/>
      </c>
      <c r="B183" s="94" t="str">
        <f>IF($A183="","",VLOOKUP($A183,'Annex 2 Designated EHV charges'!$A:$O,2,0))</f>
        <v/>
      </c>
      <c r="C183" s="95" t="str">
        <f>IF($A183="","",VLOOKUP($A183,'Annex 2 Designated EHV charges'!$A:$O,3,0))</f>
        <v/>
      </c>
      <c r="D183" s="94" t="str">
        <f>IF($A183="","",VLOOKUP($A183,'Annex 2 Designated EHV charges'!$A:$O,7,0))</f>
        <v/>
      </c>
      <c r="E183" s="97" t="str">
        <f>IFERROR(IF(VLOOKUP($A183,'Annex 2 Designated EHV charges'!$A:$O,9,FALSE)=0,"",VLOOKUP($A183,'Annex 2 Designated EHV charges'!$A:$O,9,FALSE)),"")</f>
        <v/>
      </c>
      <c r="F183" s="195" t="str">
        <f>IFERROR(IF(VLOOKUP($A183,'Annex 2 Designated EHV charges'!$A:$O,10,FALSE)=0,"",VLOOKUP($A183,'Annex 2 Designated EHV charges'!$A:$O,10,FALSE)),"")</f>
        <v/>
      </c>
      <c r="G183" s="195" t="str">
        <f>IFERROR(IF(VLOOKUP($A183,'Annex 2 Designated EHV charges'!$A:$O,11,FALSE)=0,"",VLOOKUP($A183,'Annex 2 Designated EHV charges'!$A:$O,11,FALSE)),"")</f>
        <v/>
      </c>
      <c r="H183" s="195" t="str">
        <f>IFERROR(IF(VLOOKUP($A183,'Annex 2 Designated EHV charges'!$A:$O,12,FALSE)=0,"",VLOOKUP($A183,'Annex 2 Designated EHV charges'!$A:$O,12,FALSE)),"")</f>
        <v/>
      </c>
    </row>
    <row r="184" spans="1:8" x14ac:dyDescent="0.2">
      <c r="A184" s="94" t="str" cm="1">
        <f t="array" ref="A184">IFERROR(INDEX('Annex 2 Designated EHV charges'!$A$10:$A$400, MATCH(0, IF(ISBLANK('Annex 2 Designated EHV charges'!$A$10:$A$400),1, COUNTIF(A$4:$A183, 'Annex 2 Designated EHV charges'!$A$10:$A$400)), 0)),"")</f>
        <v/>
      </c>
      <c r="B184" s="94" t="str">
        <f>IF($A184="","",VLOOKUP($A184,'Annex 2 Designated EHV charges'!$A:$O,2,0))</f>
        <v/>
      </c>
      <c r="C184" s="95" t="str">
        <f>IF($A184="","",VLOOKUP($A184,'Annex 2 Designated EHV charges'!$A:$O,3,0))</f>
        <v/>
      </c>
      <c r="D184" s="94" t="str">
        <f>IF($A184="","",VLOOKUP($A184,'Annex 2 Designated EHV charges'!$A:$O,7,0))</f>
        <v/>
      </c>
      <c r="E184" s="97" t="str">
        <f>IFERROR(IF(VLOOKUP($A184,'Annex 2 Designated EHV charges'!$A:$O,9,FALSE)=0,"",VLOOKUP($A184,'Annex 2 Designated EHV charges'!$A:$O,9,FALSE)),"")</f>
        <v/>
      </c>
      <c r="F184" s="195" t="str">
        <f>IFERROR(IF(VLOOKUP($A184,'Annex 2 Designated EHV charges'!$A:$O,10,FALSE)=0,"",VLOOKUP($A184,'Annex 2 Designated EHV charges'!$A:$O,10,FALSE)),"")</f>
        <v/>
      </c>
      <c r="G184" s="195" t="str">
        <f>IFERROR(IF(VLOOKUP($A184,'Annex 2 Designated EHV charges'!$A:$O,11,FALSE)=0,"",VLOOKUP($A184,'Annex 2 Designated EHV charges'!$A:$O,11,FALSE)),"")</f>
        <v/>
      </c>
      <c r="H184" s="195" t="str">
        <f>IFERROR(IF(VLOOKUP($A184,'Annex 2 Designated EHV charges'!$A:$O,12,FALSE)=0,"",VLOOKUP($A184,'Annex 2 Designated EHV charges'!$A:$O,12,FALSE)),"")</f>
        <v/>
      </c>
    </row>
    <row r="185" spans="1:8" x14ac:dyDescent="0.2">
      <c r="A185" s="94" t="str" cm="1">
        <f t="array" ref="A185">IFERROR(INDEX('Annex 2 Designated EHV charges'!$A$10:$A$400, MATCH(0, IF(ISBLANK('Annex 2 Designated EHV charges'!$A$10:$A$400),1, COUNTIF(A$4:$A184, 'Annex 2 Designated EHV charges'!$A$10:$A$400)), 0)),"")</f>
        <v/>
      </c>
      <c r="B185" s="94" t="str">
        <f>IF($A185="","",VLOOKUP($A185,'Annex 2 Designated EHV charges'!$A:$O,2,0))</f>
        <v/>
      </c>
      <c r="C185" s="95" t="str">
        <f>IF($A185="","",VLOOKUP($A185,'Annex 2 Designated EHV charges'!$A:$O,3,0))</f>
        <v/>
      </c>
      <c r="D185" s="94" t="str">
        <f>IF($A185="","",VLOOKUP($A185,'Annex 2 Designated EHV charges'!$A:$O,7,0))</f>
        <v/>
      </c>
      <c r="E185" s="97" t="str">
        <f>IFERROR(IF(VLOOKUP($A185,'Annex 2 Designated EHV charges'!$A:$O,9,FALSE)=0,"",VLOOKUP($A185,'Annex 2 Designated EHV charges'!$A:$O,9,FALSE)),"")</f>
        <v/>
      </c>
      <c r="F185" s="195" t="str">
        <f>IFERROR(IF(VLOOKUP($A185,'Annex 2 Designated EHV charges'!$A:$O,10,FALSE)=0,"",VLOOKUP($A185,'Annex 2 Designated EHV charges'!$A:$O,10,FALSE)),"")</f>
        <v/>
      </c>
      <c r="G185" s="195" t="str">
        <f>IFERROR(IF(VLOOKUP($A185,'Annex 2 Designated EHV charges'!$A:$O,11,FALSE)=0,"",VLOOKUP($A185,'Annex 2 Designated EHV charges'!$A:$O,11,FALSE)),"")</f>
        <v/>
      </c>
      <c r="H185" s="195" t="str">
        <f>IFERROR(IF(VLOOKUP($A185,'Annex 2 Designated EHV charges'!$A:$O,12,FALSE)=0,"",VLOOKUP($A185,'Annex 2 Designated EHV charges'!$A:$O,12,FALSE)),"")</f>
        <v/>
      </c>
    </row>
    <row r="186" spans="1:8" x14ac:dyDescent="0.2">
      <c r="A186" s="94" t="str" cm="1">
        <f t="array" ref="A186">IFERROR(INDEX('Annex 2 Designated EHV charges'!$A$10:$A$400, MATCH(0, IF(ISBLANK('Annex 2 Designated EHV charges'!$A$10:$A$400),1, COUNTIF(A$4:$A185, 'Annex 2 Designated EHV charges'!$A$10:$A$400)), 0)),"")</f>
        <v/>
      </c>
      <c r="B186" s="94" t="str">
        <f>IF($A186="","",VLOOKUP($A186,'Annex 2 Designated EHV charges'!$A:$O,2,0))</f>
        <v/>
      </c>
      <c r="C186" s="95" t="str">
        <f>IF($A186="","",VLOOKUP($A186,'Annex 2 Designated EHV charges'!$A:$O,3,0))</f>
        <v/>
      </c>
      <c r="D186" s="94" t="str">
        <f>IF($A186="","",VLOOKUP($A186,'Annex 2 Designated EHV charges'!$A:$O,7,0))</f>
        <v/>
      </c>
      <c r="E186" s="97" t="str">
        <f>IFERROR(IF(VLOOKUP($A186,'Annex 2 Designated EHV charges'!$A:$O,9,FALSE)=0,"",VLOOKUP($A186,'Annex 2 Designated EHV charges'!$A:$O,9,FALSE)),"")</f>
        <v/>
      </c>
      <c r="F186" s="195" t="str">
        <f>IFERROR(IF(VLOOKUP($A186,'Annex 2 Designated EHV charges'!$A:$O,10,FALSE)=0,"",VLOOKUP($A186,'Annex 2 Designated EHV charges'!$A:$O,10,FALSE)),"")</f>
        <v/>
      </c>
      <c r="G186" s="195" t="str">
        <f>IFERROR(IF(VLOOKUP($A186,'Annex 2 Designated EHV charges'!$A:$O,11,FALSE)=0,"",VLOOKUP($A186,'Annex 2 Designated EHV charges'!$A:$O,11,FALSE)),"")</f>
        <v/>
      </c>
      <c r="H186" s="195" t="str">
        <f>IFERROR(IF(VLOOKUP($A186,'Annex 2 Designated EHV charges'!$A:$O,12,FALSE)=0,"",VLOOKUP($A186,'Annex 2 Designated EHV charges'!$A:$O,12,FALSE)),"")</f>
        <v/>
      </c>
    </row>
    <row r="187" spans="1:8" x14ac:dyDescent="0.2">
      <c r="A187" s="94" t="str" cm="1">
        <f t="array" ref="A187">IFERROR(INDEX('Annex 2 Designated EHV charges'!$A$10:$A$400, MATCH(0, IF(ISBLANK('Annex 2 Designated EHV charges'!$A$10:$A$400),1, COUNTIF(A$4:$A186, 'Annex 2 Designated EHV charges'!$A$10:$A$400)), 0)),"")</f>
        <v/>
      </c>
      <c r="B187" s="94" t="str">
        <f>IF($A187="","",VLOOKUP($A187,'Annex 2 Designated EHV charges'!$A:$O,2,0))</f>
        <v/>
      </c>
      <c r="C187" s="95" t="str">
        <f>IF($A187="","",VLOOKUP($A187,'Annex 2 Designated EHV charges'!$A:$O,3,0))</f>
        <v/>
      </c>
      <c r="D187" s="94" t="str">
        <f>IF($A187="","",VLOOKUP($A187,'Annex 2 Designated EHV charges'!$A:$O,7,0))</f>
        <v/>
      </c>
      <c r="E187" s="97" t="str">
        <f>IFERROR(IF(VLOOKUP($A187,'Annex 2 Designated EHV charges'!$A:$O,9,FALSE)=0,"",VLOOKUP($A187,'Annex 2 Designated EHV charges'!$A:$O,9,FALSE)),"")</f>
        <v/>
      </c>
      <c r="F187" s="195" t="str">
        <f>IFERROR(IF(VLOOKUP($A187,'Annex 2 Designated EHV charges'!$A:$O,10,FALSE)=0,"",VLOOKUP($A187,'Annex 2 Designated EHV charges'!$A:$O,10,FALSE)),"")</f>
        <v/>
      </c>
      <c r="G187" s="195" t="str">
        <f>IFERROR(IF(VLOOKUP($A187,'Annex 2 Designated EHV charges'!$A:$O,11,FALSE)=0,"",VLOOKUP($A187,'Annex 2 Designated EHV charges'!$A:$O,11,FALSE)),"")</f>
        <v/>
      </c>
      <c r="H187" s="195" t="str">
        <f>IFERROR(IF(VLOOKUP($A187,'Annex 2 Designated EHV charges'!$A:$O,12,FALSE)=0,"",VLOOKUP($A187,'Annex 2 Designated EHV charges'!$A:$O,12,FALSE)),"")</f>
        <v/>
      </c>
    </row>
    <row r="188" spans="1:8" x14ac:dyDescent="0.2">
      <c r="A188" s="94" t="str" cm="1">
        <f t="array" ref="A188">IFERROR(INDEX('Annex 2 Designated EHV charges'!$A$10:$A$400, MATCH(0, IF(ISBLANK('Annex 2 Designated EHV charges'!$A$10:$A$400),1, COUNTIF(A$4:$A187, 'Annex 2 Designated EHV charges'!$A$10:$A$400)), 0)),"")</f>
        <v/>
      </c>
      <c r="B188" s="94" t="str">
        <f>IF($A188="","",VLOOKUP($A188,'Annex 2 Designated EHV charges'!$A:$O,2,0))</f>
        <v/>
      </c>
      <c r="C188" s="95" t="str">
        <f>IF($A188="","",VLOOKUP($A188,'Annex 2 Designated EHV charges'!$A:$O,3,0))</f>
        <v/>
      </c>
      <c r="D188" s="94" t="str">
        <f>IF($A188="","",VLOOKUP($A188,'Annex 2 Designated EHV charges'!$A:$O,7,0))</f>
        <v/>
      </c>
      <c r="E188" s="97" t="str">
        <f>IFERROR(IF(VLOOKUP($A188,'Annex 2 Designated EHV charges'!$A:$O,9,FALSE)=0,"",VLOOKUP($A188,'Annex 2 Designated EHV charges'!$A:$O,9,FALSE)),"")</f>
        <v/>
      </c>
      <c r="F188" s="195" t="str">
        <f>IFERROR(IF(VLOOKUP($A188,'Annex 2 Designated EHV charges'!$A:$O,10,FALSE)=0,"",VLOOKUP($A188,'Annex 2 Designated EHV charges'!$A:$O,10,FALSE)),"")</f>
        <v/>
      </c>
      <c r="G188" s="195" t="str">
        <f>IFERROR(IF(VLOOKUP($A188,'Annex 2 Designated EHV charges'!$A:$O,11,FALSE)=0,"",VLOOKUP($A188,'Annex 2 Designated EHV charges'!$A:$O,11,FALSE)),"")</f>
        <v/>
      </c>
      <c r="H188" s="195" t="str">
        <f>IFERROR(IF(VLOOKUP($A188,'Annex 2 Designated EHV charges'!$A:$O,12,FALSE)=0,"",VLOOKUP($A188,'Annex 2 Designated EHV charges'!$A:$O,12,FALSE)),"")</f>
        <v/>
      </c>
    </row>
    <row r="189" spans="1:8" x14ac:dyDescent="0.2">
      <c r="A189" s="94" t="str" cm="1">
        <f t="array" ref="A189">IFERROR(INDEX('Annex 2 Designated EHV charges'!$A$10:$A$400, MATCH(0, IF(ISBLANK('Annex 2 Designated EHV charges'!$A$10:$A$400),1, COUNTIF(A$4:$A188, 'Annex 2 Designated EHV charges'!$A$10:$A$400)), 0)),"")</f>
        <v/>
      </c>
      <c r="B189" s="94" t="str">
        <f>IF($A189="","",VLOOKUP($A189,'Annex 2 Designated EHV charges'!$A:$O,2,0))</f>
        <v/>
      </c>
      <c r="C189" s="95" t="str">
        <f>IF($A189="","",VLOOKUP($A189,'Annex 2 Designated EHV charges'!$A:$O,3,0))</f>
        <v/>
      </c>
      <c r="D189" s="94" t="str">
        <f>IF($A189="","",VLOOKUP($A189,'Annex 2 Designated EHV charges'!$A:$O,7,0))</f>
        <v/>
      </c>
      <c r="E189" s="97" t="str">
        <f>IFERROR(IF(VLOOKUP($A189,'Annex 2 Designated EHV charges'!$A:$O,9,FALSE)=0,"",VLOOKUP($A189,'Annex 2 Designated EHV charges'!$A:$O,9,FALSE)),"")</f>
        <v/>
      </c>
      <c r="F189" s="195" t="str">
        <f>IFERROR(IF(VLOOKUP($A189,'Annex 2 Designated EHV charges'!$A:$O,10,FALSE)=0,"",VLOOKUP($A189,'Annex 2 Designated EHV charges'!$A:$O,10,FALSE)),"")</f>
        <v/>
      </c>
      <c r="G189" s="195" t="str">
        <f>IFERROR(IF(VLOOKUP($A189,'Annex 2 Designated EHV charges'!$A:$O,11,FALSE)=0,"",VLOOKUP($A189,'Annex 2 Designated EHV charges'!$A:$O,11,FALSE)),"")</f>
        <v/>
      </c>
      <c r="H189" s="195" t="str">
        <f>IFERROR(IF(VLOOKUP($A189,'Annex 2 Designated EHV charges'!$A:$O,12,FALSE)=0,"",VLOOKUP($A189,'Annex 2 Designated EHV charges'!$A:$O,12,FALSE)),"")</f>
        <v/>
      </c>
    </row>
    <row r="190" spans="1:8" x14ac:dyDescent="0.2">
      <c r="A190" s="94" t="str" cm="1">
        <f t="array" ref="A190">IFERROR(INDEX('Annex 2 Designated EHV charges'!$A$10:$A$400, MATCH(0, IF(ISBLANK('Annex 2 Designated EHV charges'!$A$10:$A$400),1, COUNTIF(A$4:$A189, 'Annex 2 Designated EHV charges'!$A$10:$A$400)), 0)),"")</f>
        <v/>
      </c>
      <c r="B190" s="94" t="str">
        <f>IF($A190="","",VLOOKUP($A190,'Annex 2 Designated EHV charges'!$A:$O,2,0))</f>
        <v/>
      </c>
      <c r="C190" s="95" t="str">
        <f>IF($A190="","",VLOOKUP($A190,'Annex 2 Designated EHV charges'!$A:$O,3,0))</f>
        <v/>
      </c>
      <c r="D190" s="94" t="str">
        <f>IF($A190="","",VLOOKUP($A190,'Annex 2 Designated EHV charges'!$A:$O,7,0))</f>
        <v/>
      </c>
      <c r="E190" s="97" t="str">
        <f>IFERROR(IF(VLOOKUP($A190,'Annex 2 Designated EHV charges'!$A:$O,9,FALSE)=0,"",VLOOKUP($A190,'Annex 2 Designated EHV charges'!$A:$O,9,FALSE)),"")</f>
        <v/>
      </c>
      <c r="F190" s="195" t="str">
        <f>IFERROR(IF(VLOOKUP($A190,'Annex 2 Designated EHV charges'!$A:$O,10,FALSE)=0,"",VLOOKUP($A190,'Annex 2 Designated EHV charges'!$A:$O,10,FALSE)),"")</f>
        <v/>
      </c>
      <c r="G190" s="195" t="str">
        <f>IFERROR(IF(VLOOKUP($A190,'Annex 2 Designated EHV charges'!$A:$O,11,FALSE)=0,"",VLOOKUP($A190,'Annex 2 Designated EHV charges'!$A:$O,11,FALSE)),"")</f>
        <v/>
      </c>
      <c r="H190" s="195" t="str">
        <f>IFERROR(IF(VLOOKUP($A190,'Annex 2 Designated EHV charges'!$A:$O,12,FALSE)=0,"",VLOOKUP($A190,'Annex 2 Designated EHV charges'!$A:$O,12,FALSE)),"")</f>
        <v/>
      </c>
    </row>
    <row r="191" spans="1:8" x14ac:dyDescent="0.2">
      <c r="A191" s="94" t="str" cm="1">
        <f t="array" ref="A191">IFERROR(INDEX('Annex 2 Designated EHV charges'!$A$10:$A$400, MATCH(0, IF(ISBLANK('Annex 2 Designated EHV charges'!$A$10:$A$400),1, COUNTIF(A$4:$A190, 'Annex 2 Designated EHV charges'!$A$10:$A$400)), 0)),"")</f>
        <v/>
      </c>
      <c r="B191" s="94" t="str">
        <f>IF($A191="","",VLOOKUP($A191,'Annex 2 Designated EHV charges'!$A:$O,2,0))</f>
        <v/>
      </c>
      <c r="C191" s="95" t="str">
        <f>IF($A191="","",VLOOKUP($A191,'Annex 2 Designated EHV charges'!$A:$O,3,0))</f>
        <v/>
      </c>
      <c r="D191" s="94" t="str">
        <f>IF($A191="","",VLOOKUP($A191,'Annex 2 Designated EHV charges'!$A:$O,7,0))</f>
        <v/>
      </c>
      <c r="E191" s="97" t="str">
        <f>IFERROR(IF(VLOOKUP($A191,'Annex 2 Designated EHV charges'!$A:$O,9,FALSE)=0,"",VLOOKUP($A191,'Annex 2 Designated EHV charges'!$A:$O,9,FALSE)),"")</f>
        <v/>
      </c>
      <c r="F191" s="195" t="str">
        <f>IFERROR(IF(VLOOKUP($A191,'Annex 2 Designated EHV charges'!$A:$O,10,FALSE)=0,"",VLOOKUP($A191,'Annex 2 Designated EHV charges'!$A:$O,10,FALSE)),"")</f>
        <v/>
      </c>
      <c r="G191" s="195" t="str">
        <f>IFERROR(IF(VLOOKUP($A191,'Annex 2 Designated EHV charges'!$A:$O,11,FALSE)=0,"",VLOOKUP($A191,'Annex 2 Designated EHV charges'!$A:$O,11,FALSE)),"")</f>
        <v/>
      </c>
      <c r="H191" s="195" t="str">
        <f>IFERROR(IF(VLOOKUP($A191,'Annex 2 Designated EHV charges'!$A:$O,12,FALSE)=0,"",VLOOKUP($A191,'Annex 2 Designated EHV charges'!$A:$O,12,FALSE)),"")</f>
        <v/>
      </c>
    </row>
    <row r="192" spans="1:8" x14ac:dyDescent="0.2">
      <c r="A192" s="94" t="str" cm="1">
        <f t="array" ref="A192">IFERROR(INDEX('Annex 2 Designated EHV charges'!$A$10:$A$400, MATCH(0, IF(ISBLANK('Annex 2 Designated EHV charges'!$A$10:$A$400),1, COUNTIF(A$4:$A191, 'Annex 2 Designated EHV charges'!$A$10:$A$400)), 0)),"")</f>
        <v/>
      </c>
      <c r="B192" s="94" t="str">
        <f>IF($A192="","",VLOOKUP($A192,'Annex 2 Designated EHV charges'!$A:$O,2,0))</f>
        <v/>
      </c>
      <c r="C192" s="95" t="str">
        <f>IF($A192="","",VLOOKUP($A192,'Annex 2 Designated EHV charges'!$A:$O,3,0))</f>
        <v/>
      </c>
      <c r="D192" s="94" t="str">
        <f>IF($A192="","",VLOOKUP($A192,'Annex 2 Designated EHV charges'!$A:$O,7,0))</f>
        <v/>
      </c>
      <c r="E192" s="97" t="str">
        <f>IFERROR(IF(VLOOKUP($A192,'Annex 2 Designated EHV charges'!$A:$O,9,FALSE)=0,"",VLOOKUP($A192,'Annex 2 Designated EHV charges'!$A:$O,9,FALSE)),"")</f>
        <v/>
      </c>
      <c r="F192" s="195" t="str">
        <f>IFERROR(IF(VLOOKUP($A192,'Annex 2 Designated EHV charges'!$A:$O,10,FALSE)=0,"",VLOOKUP($A192,'Annex 2 Designated EHV charges'!$A:$O,10,FALSE)),"")</f>
        <v/>
      </c>
      <c r="G192" s="195" t="str">
        <f>IFERROR(IF(VLOOKUP($A192,'Annex 2 Designated EHV charges'!$A:$O,11,FALSE)=0,"",VLOOKUP($A192,'Annex 2 Designated EHV charges'!$A:$O,11,FALSE)),"")</f>
        <v/>
      </c>
      <c r="H192" s="195" t="str">
        <f>IFERROR(IF(VLOOKUP($A192,'Annex 2 Designated EHV charges'!$A:$O,12,FALSE)=0,"",VLOOKUP($A192,'Annex 2 Designated EHV charges'!$A:$O,12,FALSE)),"")</f>
        <v/>
      </c>
    </row>
    <row r="193" spans="1:8" x14ac:dyDescent="0.2">
      <c r="A193" s="94" t="str" cm="1">
        <f t="array" ref="A193">IFERROR(INDEX('Annex 2 Designated EHV charges'!$A$10:$A$400, MATCH(0, IF(ISBLANK('Annex 2 Designated EHV charges'!$A$10:$A$400),1, COUNTIF(A$4:$A192, 'Annex 2 Designated EHV charges'!$A$10:$A$400)), 0)),"")</f>
        <v/>
      </c>
      <c r="B193" s="94" t="str">
        <f>IF($A193="","",VLOOKUP($A193,'Annex 2 Designated EHV charges'!$A:$O,2,0))</f>
        <v/>
      </c>
      <c r="C193" s="95" t="str">
        <f>IF($A193="","",VLOOKUP($A193,'Annex 2 Designated EHV charges'!$A:$O,3,0))</f>
        <v/>
      </c>
      <c r="D193" s="94" t="str">
        <f>IF($A193="","",VLOOKUP($A193,'Annex 2 Designated EHV charges'!$A:$O,7,0))</f>
        <v/>
      </c>
      <c r="E193" s="97" t="str">
        <f>IFERROR(IF(VLOOKUP($A193,'Annex 2 Designated EHV charges'!$A:$O,9,FALSE)=0,"",VLOOKUP($A193,'Annex 2 Designated EHV charges'!$A:$O,9,FALSE)),"")</f>
        <v/>
      </c>
      <c r="F193" s="195" t="str">
        <f>IFERROR(IF(VLOOKUP($A193,'Annex 2 Designated EHV charges'!$A:$O,10,FALSE)=0,"",VLOOKUP($A193,'Annex 2 Designated EHV charges'!$A:$O,10,FALSE)),"")</f>
        <v/>
      </c>
      <c r="G193" s="195" t="str">
        <f>IFERROR(IF(VLOOKUP($A193,'Annex 2 Designated EHV charges'!$A:$O,11,FALSE)=0,"",VLOOKUP($A193,'Annex 2 Designated EHV charges'!$A:$O,11,FALSE)),"")</f>
        <v/>
      </c>
      <c r="H193" s="195" t="str">
        <f>IFERROR(IF(VLOOKUP($A193,'Annex 2 Designated EHV charges'!$A:$O,12,FALSE)=0,"",VLOOKUP($A193,'Annex 2 Designated EHV charges'!$A:$O,12,FALSE)),"")</f>
        <v/>
      </c>
    </row>
    <row r="194" spans="1:8" x14ac:dyDescent="0.2">
      <c r="A194" s="94" t="str" cm="1">
        <f t="array" ref="A194">IFERROR(INDEX('Annex 2 Designated EHV charges'!$A$10:$A$400, MATCH(0, IF(ISBLANK('Annex 2 Designated EHV charges'!$A$10:$A$400),1, COUNTIF(A$4:$A193, 'Annex 2 Designated EHV charges'!$A$10:$A$400)), 0)),"")</f>
        <v/>
      </c>
      <c r="B194" s="94" t="str">
        <f>IF($A194="","",VLOOKUP($A194,'Annex 2 Designated EHV charges'!$A:$O,2,0))</f>
        <v/>
      </c>
      <c r="C194" s="95" t="str">
        <f>IF($A194="","",VLOOKUP($A194,'Annex 2 Designated EHV charges'!$A:$O,3,0))</f>
        <v/>
      </c>
      <c r="D194" s="94" t="str">
        <f>IF($A194="","",VLOOKUP($A194,'Annex 2 Designated EHV charges'!$A:$O,7,0))</f>
        <v/>
      </c>
      <c r="E194" s="97" t="str">
        <f>IFERROR(IF(VLOOKUP($A194,'Annex 2 Designated EHV charges'!$A:$O,9,FALSE)=0,"",VLOOKUP($A194,'Annex 2 Designated EHV charges'!$A:$O,9,FALSE)),"")</f>
        <v/>
      </c>
      <c r="F194" s="195" t="str">
        <f>IFERROR(IF(VLOOKUP($A194,'Annex 2 Designated EHV charges'!$A:$O,10,FALSE)=0,"",VLOOKUP($A194,'Annex 2 Designated EHV charges'!$A:$O,10,FALSE)),"")</f>
        <v/>
      </c>
      <c r="G194" s="195" t="str">
        <f>IFERROR(IF(VLOOKUP($A194,'Annex 2 Designated EHV charges'!$A:$O,11,FALSE)=0,"",VLOOKUP($A194,'Annex 2 Designated EHV charges'!$A:$O,11,FALSE)),"")</f>
        <v/>
      </c>
      <c r="H194" s="195" t="str">
        <f>IFERROR(IF(VLOOKUP($A194,'Annex 2 Designated EHV charges'!$A:$O,12,FALSE)=0,"",VLOOKUP($A194,'Annex 2 Designated EHV charges'!$A:$O,12,FALSE)),"")</f>
        <v/>
      </c>
    </row>
    <row r="195" spans="1:8" x14ac:dyDescent="0.2">
      <c r="A195" s="94" t="str" cm="1">
        <f t="array" ref="A195">IFERROR(INDEX('Annex 2 Designated EHV charges'!$A$10:$A$400, MATCH(0, IF(ISBLANK('Annex 2 Designated EHV charges'!$A$10:$A$400),1, COUNTIF(A$4:$A194, 'Annex 2 Designated EHV charges'!$A$10:$A$400)), 0)),"")</f>
        <v/>
      </c>
      <c r="B195" s="94" t="str">
        <f>IF($A195="","",VLOOKUP($A195,'Annex 2 Designated EHV charges'!$A:$O,2,0))</f>
        <v/>
      </c>
      <c r="C195" s="95" t="str">
        <f>IF($A195="","",VLOOKUP($A195,'Annex 2 Designated EHV charges'!$A:$O,3,0))</f>
        <v/>
      </c>
      <c r="D195" s="94" t="str">
        <f>IF($A195="","",VLOOKUP($A195,'Annex 2 Designated EHV charges'!$A:$O,7,0))</f>
        <v/>
      </c>
      <c r="E195" s="97" t="str">
        <f>IFERROR(IF(VLOOKUP($A195,'Annex 2 Designated EHV charges'!$A:$O,9,FALSE)=0,"",VLOOKUP($A195,'Annex 2 Designated EHV charges'!$A:$O,9,FALSE)),"")</f>
        <v/>
      </c>
      <c r="F195" s="195" t="str">
        <f>IFERROR(IF(VLOOKUP($A195,'Annex 2 Designated EHV charges'!$A:$O,10,FALSE)=0,"",VLOOKUP($A195,'Annex 2 Designated EHV charges'!$A:$O,10,FALSE)),"")</f>
        <v/>
      </c>
      <c r="G195" s="195" t="str">
        <f>IFERROR(IF(VLOOKUP($A195,'Annex 2 Designated EHV charges'!$A:$O,11,FALSE)=0,"",VLOOKUP($A195,'Annex 2 Designated EHV charges'!$A:$O,11,FALSE)),"")</f>
        <v/>
      </c>
      <c r="H195" s="195" t="str">
        <f>IFERROR(IF(VLOOKUP($A195,'Annex 2 Designated EHV charges'!$A:$O,12,FALSE)=0,"",VLOOKUP($A195,'Annex 2 Designated EHV charges'!$A:$O,12,FALSE)),"")</f>
        <v/>
      </c>
    </row>
    <row r="196" spans="1:8" x14ac:dyDescent="0.2">
      <c r="A196" s="94" t="str" cm="1">
        <f t="array" ref="A196">IFERROR(INDEX('Annex 2 Designated EHV charges'!$A$10:$A$400, MATCH(0, IF(ISBLANK('Annex 2 Designated EHV charges'!$A$10:$A$400),1, COUNTIF(A$4:$A195, 'Annex 2 Designated EHV charges'!$A$10:$A$400)), 0)),"")</f>
        <v/>
      </c>
      <c r="B196" s="94" t="str">
        <f>IF($A196="","",VLOOKUP($A196,'Annex 2 Designated EHV charges'!$A:$O,2,0))</f>
        <v/>
      </c>
      <c r="C196" s="95" t="str">
        <f>IF($A196="","",VLOOKUP($A196,'Annex 2 Designated EHV charges'!$A:$O,3,0))</f>
        <v/>
      </c>
      <c r="D196" s="94" t="str">
        <f>IF($A196="","",VLOOKUP($A196,'Annex 2 Designated EHV charges'!$A:$O,7,0))</f>
        <v/>
      </c>
      <c r="E196" s="97" t="str">
        <f>IFERROR(IF(VLOOKUP($A196,'Annex 2 Designated EHV charges'!$A:$O,9,FALSE)=0,"",VLOOKUP($A196,'Annex 2 Designated EHV charges'!$A:$O,9,FALSE)),"")</f>
        <v/>
      </c>
      <c r="F196" s="195" t="str">
        <f>IFERROR(IF(VLOOKUP($A196,'Annex 2 Designated EHV charges'!$A:$O,10,FALSE)=0,"",VLOOKUP($A196,'Annex 2 Designated EHV charges'!$A:$O,10,FALSE)),"")</f>
        <v/>
      </c>
      <c r="G196" s="195" t="str">
        <f>IFERROR(IF(VLOOKUP($A196,'Annex 2 Designated EHV charges'!$A:$O,11,FALSE)=0,"",VLOOKUP($A196,'Annex 2 Designated EHV charges'!$A:$O,11,FALSE)),"")</f>
        <v/>
      </c>
      <c r="H196" s="195" t="str">
        <f>IFERROR(IF(VLOOKUP($A196,'Annex 2 Designated EHV charges'!$A:$O,12,FALSE)=0,"",VLOOKUP($A196,'Annex 2 Designated EHV charges'!$A:$O,12,FALSE)),"")</f>
        <v/>
      </c>
    </row>
    <row r="197" spans="1:8" x14ac:dyDescent="0.2">
      <c r="A197" s="94" t="str" cm="1">
        <f t="array" ref="A197">IFERROR(INDEX('Annex 2 Designated EHV charges'!$A$10:$A$400, MATCH(0, IF(ISBLANK('Annex 2 Designated EHV charges'!$A$10:$A$400),1, COUNTIF(A$4:$A196, 'Annex 2 Designated EHV charges'!$A$10:$A$400)), 0)),"")</f>
        <v/>
      </c>
      <c r="B197" s="94" t="str">
        <f>IF($A197="","",VLOOKUP($A197,'Annex 2 Designated EHV charges'!$A:$O,2,0))</f>
        <v/>
      </c>
      <c r="C197" s="95" t="str">
        <f>IF($A197="","",VLOOKUP($A197,'Annex 2 Designated EHV charges'!$A:$O,3,0))</f>
        <v/>
      </c>
      <c r="D197" s="94" t="str">
        <f>IF($A197="","",VLOOKUP($A197,'Annex 2 Designated EHV charges'!$A:$O,7,0))</f>
        <v/>
      </c>
      <c r="E197" s="97" t="str">
        <f>IFERROR(IF(VLOOKUP($A197,'Annex 2 Designated EHV charges'!$A:$O,9,FALSE)=0,"",VLOOKUP($A197,'Annex 2 Designated EHV charges'!$A:$O,9,FALSE)),"")</f>
        <v/>
      </c>
      <c r="F197" s="195" t="str">
        <f>IFERROR(IF(VLOOKUP($A197,'Annex 2 Designated EHV charges'!$A:$O,10,FALSE)=0,"",VLOOKUP($A197,'Annex 2 Designated EHV charges'!$A:$O,10,FALSE)),"")</f>
        <v/>
      </c>
      <c r="G197" s="195" t="str">
        <f>IFERROR(IF(VLOOKUP($A197,'Annex 2 Designated EHV charges'!$A:$O,11,FALSE)=0,"",VLOOKUP($A197,'Annex 2 Designated EHV charges'!$A:$O,11,FALSE)),"")</f>
        <v/>
      </c>
      <c r="H197" s="195" t="str">
        <f>IFERROR(IF(VLOOKUP($A197,'Annex 2 Designated EHV charges'!$A:$O,12,FALSE)=0,"",VLOOKUP($A197,'Annex 2 Designated EHV charges'!$A:$O,12,FALSE)),"")</f>
        <v/>
      </c>
    </row>
    <row r="198" spans="1:8" x14ac:dyDescent="0.2">
      <c r="A198" s="94" t="str" cm="1">
        <f t="array" ref="A198">IFERROR(INDEX('Annex 2 Designated EHV charges'!$A$10:$A$400, MATCH(0, IF(ISBLANK('Annex 2 Designated EHV charges'!$A$10:$A$400),1, COUNTIF(A$4:$A197, 'Annex 2 Designated EHV charges'!$A$10:$A$400)), 0)),"")</f>
        <v/>
      </c>
      <c r="B198" s="94" t="str">
        <f>IF($A198="","",VLOOKUP($A198,'Annex 2 Designated EHV charges'!$A:$O,2,0))</f>
        <v/>
      </c>
      <c r="C198" s="95" t="str">
        <f>IF($A198="","",VLOOKUP($A198,'Annex 2 Designated EHV charges'!$A:$O,3,0))</f>
        <v/>
      </c>
      <c r="D198" s="94" t="str">
        <f>IF($A198="","",VLOOKUP($A198,'Annex 2 Designated EHV charges'!$A:$O,7,0))</f>
        <v/>
      </c>
      <c r="E198" s="97" t="str">
        <f>IFERROR(IF(VLOOKUP($A198,'Annex 2 Designated EHV charges'!$A:$O,9,FALSE)=0,"",VLOOKUP($A198,'Annex 2 Designated EHV charges'!$A:$O,9,FALSE)),"")</f>
        <v/>
      </c>
      <c r="F198" s="195" t="str">
        <f>IFERROR(IF(VLOOKUP($A198,'Annex 2 Designated EHV charges'!$A:$O,10,FALSE)=0,"",VLOOKUP($A198,'Annex 2 Designated EHV charges'!$A:$O,10,FALSE)),"")</f>
        <v/>
      </c>
      <c r="G198" s="195" t="str">
        <f>IFERROR(IF(VLOOKUP($A198,'Annex 2 Designated EHV charges'!$A:$O,11,FALSE)=0,"",VLOOKUP($A198,'Annex 2 Designated EHV charges'!$A:$O,11,FALSE)),"")</f>
        <v/>
      </c>
      <c r="H198" s="195" t="str">
        <f>IFERROR(IF(VLOOKUP($A198,'Annex 2 Designated EHV charges'!$A:$O,12,FALSE)=0,"",VLOOKUP($A198,'Annex 2 Designated EHV charges'!$A:$O,12,FALSE)),"")</f>
        <v/>
      </c>
    </row>
    <row r="199" spans="1:8" x14ac:dyDescent="0.2">
      <c r="A199" s="94" t="str" cm="1">
        <f t="array" ref="A199">IFERROR(INDEX('Annex 2 Designated EHV charges'!$A$10:$A$400, MATCH(0, IF(ISBLANK('Annex 2 Designated EHV charges'!$A$10:$A$400),1, COUNTIF(A$4:$A198, 'Annex 2 Designated EHV charges'!$A$10:$A$400)), 0)),"")</f>
        <v/>
      </c>
      <c r="B199" s="94" t="str">
        <f>IF($A199="","",VLOOKUP($A199,'Annex 2 Designated EHV charges'!$A:$O,2,0))</f>
        <v/>
      </c>
      <c r="C199" s="95" t="str">
        <f>IF($A199="","",VLOOKUP($A199,'Annex 2 Designated EHV charges'!$A:$O,3,0))</f>
        <v/>
      </c>
      <c r="D199" s="94" t="str">
        <f>IF($A199="","",VLOOKUP($A199,'Annex 2 Designated EHV charges'!$A:$O,7,0))</f>
        <v/>
      </c>
      <c r="E199" s="97" t="str">
        <f>IFERROR(IF(VLOOKUP($A199,'Annex 2 Designated EHV charges'!$A:$O,9,FALSE)=0,"",VLOOKUP($A199,'Annex 2 Designated EHV charges'!$A:$O,9,FALSE)),"")</f>
        <v/>
      </c>
      <c r="F199" s="195" t="str">
        <f>IFERROR(IF(VLOOKUP($A199,'Annex 2 Designated EHV charges'!$A:$O,10,FALSE)=0,"",VLOOKUP($A199,'Annex 2 Designated EHV charges'!$A:$O,10,FALSE)),"")</f>
        <v/>
      </c>
      <c r="G199" s="195" t="str">
        <f>IFERROR(IF(VLOOKUP($A199,'Annex 2 Designated EHV charges'!$A:$O,11,FALSE)=0,"",VLOOKUP($A199,'Annex 2 Designated EHV charges'!$A:$O,11,FALSE)),"")</f>
        <v/>
      </c>
      <c r="H199" s="195" t="str">
        <f>IFERROR(IF(VLOOKUP($A199,'Annex 2 Designated EHV charges'!$A:$O,12,FALSE)=0,"",VLOOKUP($A199,'Annex 2 Designated EHV charges'!$A:$O,12,FALSE)),"")</f>
        <v/>
      </c>
    </row>
    <row r="200" spans="1:8" x14ac:dyDescent="0.2">
      <c r="A200" s="94" t="str" cm="1">
        <f t="array" ref="A200">IFERROR(INDEX('Annex 2 Designated EHV charges'!$A$10:$A$400, MATCH(0, IF(ISBLANK('Annex 2 Designated EHV charges'!$A$10:$A$400),1, COUNTIF(A$4:$A199, 'Annex 2 Designated EHV charges'!$A$10:$A$400)), 0)),"")</f>
        <v/>
      </c>
      <c r="B200" s="94" t="str">
        <f>IF($A200="","",VLOOKUP($A200,'Annex 2 Designated EHV charges'!$A:$O,2,0))</f>
        <v/>
      </c>
      <c r="C200" s="95" t="str">
        <f>IF($A200="","",VLOOKUP($A200,'Annex 2 Designated EHV charges'!$A:$O,3,0))</f>
        <v/>
      </c>
      <c r="D200" s="94" t="str">
        <f>IF($A200="","",VLOOKUP($A200,'Annex 2 Designated EHV charges'!$A:$O,7,0))</f>
        <v/>
      </c>
      <c r="E200" s="97" t="str">
        <f>IFERROR(IF(VLOOKUP($A200,'Annex 2 Designated EHV charges'!$A:$O,9,FALSE)=0,"",VLOOKUP($A200,'Annex 2 Designated EHV charges'!$A:$O,9,FALSE)),"")</f>
        <v/>
      </c>
      <c r="F200" s="195" t="str">
        <f>IFERROR(IF(VLOOKUP($A200,'Annex 2 Designated EHV charges'!$A:$O,10,FALSE)=0,"",VLOOKUP($A200,'Annex 2 Designated EHV charges'!$A:$O,10,FALSE)),"")</f>
        <v/>
      </c>
      <c r="G200" s="195" t="str">
        <f>IFERROR(IF(VLOOKUP($A200,'Annex 2 Designated EHV charges'!$A:$O,11,FALSE)=0,"",VLOOKUP($A200,'Annex 2 Designated EHV charges'!$A:$O,11,FALSE)),"")</f>
        <v/>
      </c>
      <c r="H200" s="195" t="str">
        <f>IFERROR(IF(VLOOKUP($A200,'Annex 2 Designated EHV charges'!$A:$O,12,FALSE)=0,"",VLOOKUP($A200,'Annex 2 Designated EHV charges'!$A:$O,12,FALSE)),"")</f>
        <v/>
      </c>
    </row>
    <row r="201" spans="1:8" x14ac:dyDescent="0.2">
      <c r="A201" s="94" t="str" cm="1">
        <f t="array" ref="A201">IFERROR(INDEX('Annex 2 Designated EHV charges'!$A$10:$A$400, MATCH(0, IF(ISBLANK('Annex 2 Designated EHV charges'!$A$10:$A$400),1, COUNTIF(A$4:$A200, 'Annex 2 Designated EHV charges'!$A$10:$A$400)), 0)),"")</f>
        <v/>
      </c>
      <c r="B201" s="94" t="str">
        <f>IF($A201="","",VLOOKUP($A201,'Annex 2 Designated EHV charges'!$A:$O,2,0))</f>
        <v/>
      </c>
      <c r="C201" s="95" t="str">
        <f>IF($A201="","",VLOOKUP($A201,'Annex 2 Designated EHV charges'!$A:$O,3,0))</f>
        <v/>
      </c>
      <c r="D201" s="94" t="str">
        <f>IF($A201="","",VLOOKUP($A201,'Annex 2 Designated EHV charges'!$A:$O,7,0))</f>
        <v/>
      </c>
      <c r="E201" s="97" t="str">
        <f>IFERROR(IF(VLOOKUP($A201,'Annex 2 Designated EHV charges'!$A:$O,9,FALSE)=0,"",VLOOKUP($A201,'Annex 2 Designated EHV charges'!$A:$O,9,FALSE)),"")</f>
        <v/>
      </c>
      <c r="F201" s="195" t="str">
        <f>IFERROR(IF(VLOOKUP($A201,'Annex 2 Designated EHV charges'!$A:$O,10,FALSE)=0,"",VLOOKUP($A201,'Annex 2 Designated EHV charges'!$A:$O,10,FALSE)),"")</f>
        <v/>
      </c>
      <c r="G201" s="195" t="str">
        <f>IFERROR(IF(VLOOKUP($A201,'Annex 2 Designated EHV charges'!$A:$O,11,FALSE)=0,"",VLOOKUP($A201,'Annex 2 Designated EHV charges'!$A:$O,11,FALSE)),"")</f>
        <v/>
      </c>
      <c r="H201" s="195" t="str">
        <f>IFERROR(IF(VLOOKUP($A201,'Annex 2 Designated EHV charges'!$A:$O,12,FALSE)=0,"",VLOOKUP($A201,'Annex 2 Designated EHV charges'!$A:$O,12,FALSE)),"")</f>
        <v/>
      </c>
    </row>
    <row r="202" spans="1:8" x14ac:dyDescent="0.2">
      <c r="A202" s="94" t="str" cm="1">
        <f t="array" ref="A202">IFERROR(INDEX('Annex 2 Designated EHV charges'!$A$10:$A$400, MATCH(0, IF(ISBLANK('Annex 2 Designated EHV charges'!$A$10:$A$400),1, COUNTIF(A$4:$A201, 'Annex 2 Designated EHV charges'!$A$10:$A$400)), 0)),"")</f>
        <v/>
      </c>
      <c r="B202" s="94" t="str">
        <f>IF($A202="","",VLOOKUP($A202,'Annex 2 Designated EHV charges'!$A:$O,2,0))</f>
        <v/>
      </c>
      <c r="C202" s="95" t="str">
        <f>IF($A202="","",VLOOKUP($A202,'Annex 2 Designated EHV charges'!$A:$O,3,0))</f>
        <v/>
      </c>
      <c r="D202" s="94" t="str">
        <f>IF($A202="","",VLOOKUP($A202,'Annex 2 Designated EHV charges'!$A:$O,7,0))</f>
        <v/>
      </c>
      <c r="E202" s="97" t="str">
        <f>IFERROR(IF(VLOOKUP($A202,'Annex 2 Designated EHV charges'!$A:$O,9,FALSE)=0,"",VLOOKUP($A202,'Annex 2 Designated EHV charges'!$A:$O,9,FALSE)),"")</f>
        <v/>
      </c>
      <c r="F202" s="195" t="str">
        <f>IFERROR(IF(VLOOKUP($A202,'Annex 2 Designated EHV charges'!$A:$O,10,FALSE)=0,"",VLOOKUP($A202,'Annex 2 Designated EHV charges'!$A:$O,10,FALSE)),"")</f>
        <v/>
      </c>
      <c r="G202" s="195" t="str">
        <f>IFERROR(IF(VLOOKUP($A202,'Annex 2 Designated EHV charges'!$A:$O,11,FALSE)=0,"",VLOOKUP($A202,'Annex 2 Designated EHV charges'!$A:$O,11,FALSE)),"")</f>
        <v/>
      </c>
      <c r="H202" s="195" t="str">
        <f>IFERROR(IF(VLOOKUP($A202,'Annex 2 Designated EHV charges'!$A:$O,12,FALSE)=0,"",VLOOKUP($A202,'Annex 2 Designated EHV charges'!$A:$O,12,FALSE)),"")</f>
        <v/>
      </c>
    </row>
    <row r="203" spans="1:8" x14ac:dyDescent="0.2">
      <c r="A203" s="94" t="str" cm="1">
        <f t="array" ref="A203">IFERROR(INDEX('Annex 2 Designated EHV charges'!$A$10:$A$400, MATCH(0, IF(ISBLANK('Annex 2 Designated EHV charges'!$A$10:$A$400),1, COUNTIF(A$4:$A202, 'Annex 2 Designated EHV charges'!$A$10:$A$400)), 0)),"")</f>
        <v/>
      </c>
      <c r="B203" s="94" t="str">
        <f>IF($A203="","",VLOOKUP($A203,'Annex 2 Designated EHV charges'!$A:$O,2,0))</f>
        <v/>
      </c>
      <c r="C203" s="95" t="str">
        <f>IF($A203="","",VLOOKUP($A203,'Annex 2 Designated EHV charges'!$A:$O,3,0))</f>
        <v/>
      </c>
      <c r="D203" s="94" t="str">
        <f>IF($A203="","",VLOOKUP($A203,'Annex 2 Designated EHV charges'!$A:$O,7,0))</f>
        <v/>
      </c>
      <c r="E203" s="97" t="str">
        <f>IFERROR(IF(VLOOKUP($A203,'Annex 2 Designated EHV charges'!$A:$O,9,FALSE)=0,"",VLOOKUP($A203,'Annex 2 Designated EHV charges'!$A:$O,9,FALSE)),"")</f>
        <v/>
      </c>
      <c r="F203" s="195" t="str">
        <f>IFERROR(IF(VLOOKUP($A203,'Annex 2 Designated EHV charges'!$A:$O,10,FALSE)=0,"",VLOOKUP($A203,'Annex 2 Designated EHV charges'!$A:$O,10,FALSE)),"")</f>
        <v/>
      </c>
      <c r="G203" s="195" t="str">
        <f>IFERROR(IF(VLOOKUP($A203,'Annex 2 Designated EHV charges'!$A:$O,11,FALSE)=0,"",VLOOKUP($A203,'Annex 2 Designated EHV charges'!$A:$O,11,FALSE)),"")</f>
        <v/>
      </c>
      <c r="H203" s="195" t="str">
        <f>IFERROR(IF(VLOOKUP($A203,'Annex 2 Designated EHV charges'!$A:$O,12,FALSE)=0,"",VLOOKUP($A203,'Annex 2 Designated EHV charges'!$A:$O,12,FALSE)),"")</f>
        <v/>
      </c>
    </row>
    <row r="204" spans="1:8" x14ac:dyDescent="0.2">
      <c r="A204" s="94" t="str" cm="1">
        <f t="array" ref="A204">IFERROR(INDEX('Annex 2 Designated EHV charges'!$A$10:$A$400, MATCH(0, IF(ISBLANK('Annex 2 Designated EHV charges'!$A$10:$A$400),1, COUNTIF(A$4:$A203, 'Annex 2 Designated EHV charges'!$A$10:$A$400)), 0)),"")</f>
        <v/>
      </c>
      <c r="B204" s="94" t="str">
        <f>IF($A204="","",VLOOKUP($A204,'Annex 2 Designated EHV charges'!$A:$O,2,0))</f>
        <v/>
      </c>
      <c r="C204" s="95" t="str">
        <f>IF($A204="","",VLOOKUP($A204,'Annex 2 Designated EHV charges'!$A:$O,3,0))</f>
        <v/>
      </c>
      <c r="D204" s="94" t="str">
        <f>IF($A204="","",VLOOKUP($A204,'Annex 2 Designated EHV charges'!$A:$O,7,0))</f>
        <v/>
      </c>
      <c r="E204" s="97" t="str">
        <f>IFERROR(IF(VLOOKUP($A204,'Annex 2 Designated EHV charges'!$A:$O,9,FALSE)=0,"",VLOOKUP($A204,'Annex 2 Designated EHV charges'!$A:$O,9,FALSE)),"")</f>
        <v/>
      </c>
      <c r="F204" s="195" t="str">
        <f>IFERROR(IF(VLOOKUP($A204,'Annex 2 Designated EHV charges'!$A:$O,10,FALSE)=0,"",VLOOKUP($A204,'Annex 2 Designated EHV charges'!$A:$O,10,FALSE)),"")</f>
        <v/>
      </c>
      <c r="G204" s="195" t="str">
        <f>IFERROR(IF(VLOOKUP($A204,'Annex 2 Designated EHV charges'!$A:$O,11,FALSE)=0,"",VLOOKUP($A204,'Annex 2 Designated EHV charges'!$A:$O,11,FALSE)),"")</f>
        <v/>
      </c>
      <c r="H204" s="195" t="str">
        <f>IFERROR(IF(VLOOKUP($A204,'Annex 2 Designated EHV charges'!$A:$O,12,FALSE)=0,"",VLOOKUP($A204,'Annex 2 Designated EHV charges'!$A:$O,12,FALSE)),"")</f>
        <v/>
      </c>
    </row>
    <row r="205" spans="1:8" x14ac:dyDescent="0.2">
      <c r="A205" s="94" t="str" cm="1">
        <f t="array" ref="A205">IFERROR(INDEX('Annex 2 Designated EHV charges'!$A$10:$A$400, MATCH(0, IF(ISBLANK('Annex 2 Designated EHV charges'!$A$10:$A$400),1, COUNTIF(A$4:$A204, 'Annex 2 Designated EHV charges'!$A$10:$A$400)), 0)),"")</f>
        <v/>
      </c>
      <c r="B205" s="94" t="str">
        <f>IF($A205="","",VLOOKUP($A205,'Annex 2 Designated EHV charges'!$A:$O,2,0))</f>
        <v/>
      </c>
      <c r="C205" s="95" t="str">
        <f>IF($A205="","",VLOOKUP($A205,'Annex 2 Designated EHV charges'!$A:$O,3,0))</f>
        <v/>
      </c>
      <c r="D205" s="94" t="str">
        <f>IF($A205="","",VLOOKUP($A205,'Annex 2 Designated EHV charges'!$A:$O,7,0))</f>
        <v/>
      </c>
      <c r="E205" s="97" t="str">
        <f>IFERROR(IF(VLOOKUP($A205,'Annex 2 Designated EHV charges'!$A:$O,9,FALSE)=0,"",VLOOKUP($A205,'Annex 2 Designated EHV charges'!$A:$O,9,FALSE)),"")</f>
        <v/>
      </c>
      <c r="F205" s="195" t="str">
        <f>IFERROR(IF(VLOOKUP($A205,'Annex 2 Designated EHV charges'!$A:$O,10,FALSE)=0,"",VLOOKUP($A205,'Annex 2 Designated EHV charges'!$A:$O,10,FALSE)),"")</f>
        <v/>
      </c>
      <c r="G205" s="195" t="str">
        <f>IFERROR(IF(VLOOKUP($A205,'Annex 2 Designated EHV charges'!$A:$O,11,FALSE)=0,"",VLOOKUP($A205,'Annex 2 Designated EHV charges'!$A:$O,11,FALSE)),"")</f>
        <v/>
      </c>
      <c r="H205" s="195" t="str">
        <f>IFERROR(IF(VLOOKUP($A205,'Annex 2 Designated EHV charges'!$A:$O,12,FALSE)=0,"",VLOOKUP($A205,'Annex 2 Designated EHV charges'!$A:$O,12,FALSE)),"")</f>
        <v/>
      </c>
    </row>
    <row r="206" spans="1:8" x14ac:dyDescent="0.2">
      <c r="A206" s="94" t="str" cm="1">
        <f t="array" ref="A206">IFERROR(INDEX('Annex 2 Designated EHV charges'!$A$10:$A$400, MATCH(0, IF(ISBLANK('Annex 2 Designated EHV charges'!$A$10:$A$400),1, COUNTIF(A$4:$A205, 'Annex 2 Designated EHV charges'!$A$10:$A$400)), 0)),"")</f>
        <v/>
      </c>
      <c r="B206" s="94" t="str">
        <f>IF($A206="","",VLOOKUP($A206,'Annex 2 Designated EHV charges'!$A:$O,2,0))</f>
        <v/>
      </c>
      <c r="C206" s="95" t="str">
        <f>IF($A206="","",VLOOKUP($A206,'Annex 2 Designated EHV charges'!$A:$O,3,0))</f>
        <v/>
      </c>
      <c r="D206" s="94" t="str">
        <f>IF($A206="","",VLOOKUP($A206,'Annex 2 Designated EHV charges'!$A:$O,7,0))</f>
        <v/>
      </c>
      <c r="E206" s="97" t="str">
        <f>IFERROR(IF(VLOOKUP($A206,'Annex 2 Designated EHV charges'!$A:$O,9,FALSE)=0,"",VLOOKUP($A206,'Annex 2 Designated EHV charges'!$A:$O,9,FALSE)),"")</f>
        <v/>
      </c>
      <c r="F206" s="195" t="str">
        <f>IFERROR(IF(VLOOKUP($A206,'Annex 2 Designated EHV charges'!$A:$O,10,FALSE)=0,"",VLOOKUP($A206,'Annex 2 Designated EHV charges'!$A:$O,10,FALSE)),"")</f>
        <v/>
      </c>
      <c r="G206" s="195" t="str">
        <f>IFERROR(IF(VLOOKUP($A206,'Annex 2 Designated EHV charges'!$A:$O,11,FALSE)=0,"",VLOOKUP($A206,'Annex 2 Designated EHV charges'!$A:$O,11,FALSE)),"")</f>
        <v/>
      </c>
      <c r="H206" s="195" t="str">
        <f>IFERROR(IF(VLOOKUP($A206,'Annex 2 Designated EHV charges'!$A:$O,12,FALSE)=0,"",VLOOKUP($A206,'Annex 2 Designated EHV charges'!$A:$O,12,FALSE)),"")</f>
        <v/>
      </c>
    </row>
    <row r="207" spans="1:8" x14ac:dyDescent="0.2">
      <c r="A207" s="94" t="str" cm="1">
        <f t="array" ref="A207">IFERROR(INDEX('Annex 2 Designated EHV charges'!$A$10:$A$400, MATCH(0, IF(ISBLANK('Annex 2 Designated EHV charges'!$A$10:$A$400),1, COUNTIF(A$4:$A206, 'Annex 2 Designated EHV charges'!$A$10:$A$400)), 0)),"")</f>
        <v/>
      </c>
      <c r="B207" s="94" t="str">
        <f>IF($A207="","",VLOOKUP($A207,'Annex 2 Designated EHV charges'!$A:$O,2,0))</f>
        <v/>
      </c>
      <c r="C207" s="95" t="str">
        <f>IF($A207="","",VLOOKUP($A207,'Annex 2 Designated EHV charges'!$A:$O,3,0))</f>
        <v/>
      </c>
      <c r="D207" s="94" t="str">
        <f>IF($A207="","",VLOOKUP($A207,'Annex 2 Designated EHV charges'!$A:$O,7,0))</f>
        <v/>
      </c>
      <c r="E207" s="97" t="str">
        <f>IFERROR(IF(VLOOKUP($A207,'Annex 2 Designated EHV charges'!$A:$O,9,FALSE)=0,"",VLOOKUP($A207,'Annex 2 Designated EHV charges'!$A:$O,9,FALSE)),"")</f>
        <v/>
      </c>
      <c r="F207" s="195" t="str">
        <f>IFERROR(IF(VLOOKUP($A207,'Annex 2 Designated EHV charges'!$A:$O,10,FALSE)=0,"",VLOOKUP($A207,'Annex 2 Designated EHV charges'!$A:$O,10,FALSE)),"")</f>
        <v/>
      </c>
      <c r="G207" s="195" t="str">
        <f>IFERROR(IF(VLOOKUP($A207,'Annex 2 Designated EHV charges'!$A:$O,11,FALSE)=0,"",VLOOKUP($A207,'Annex 2 Designated EHV charges'!$A:$O,11,FALSE)),"")</f>
        <v/>
      </c>
      <c r="H207" s="195" t="str">
        <f>IFERROR(IF(VLOOKUP($A207,'Annex 2 Designated EHV charges'!$A:$O,12,FALSE)=0,"",VLOOKUP($A207,'Annex 2 Designated EHV charges'!$A:$O,12,FALSE)),"")</f>
        <v/>
      </c>
    </row>
    <row r="208" spans="1:8" x14ac:dyDescent="0.2">
      <c r="A208" s="94" t="str" cm="1">
        <f t="array" ref="A208">IFERROR(INDEX('Annex 2 Designated EHV charges'!$A$10:$A$400, MATCH(0, IF(ISBLANK('Annex 2 Designated EHV charges'!$A$10:$A$400),1, COUNTIF(A$4:$A207, 'Annex 2 Designated EHV charges'!$A$10:$A$400)), 0)),"")</f>
        <v/>
      </c>
      <c r="B208" s="94" t="str">
        <f>IF($A208="","",VLOOKUP($A208,'Annex 2 Designated EHV charges'!$A:$O,2,0))</f>
        <v/>
      </c>
      <c r="C208" s="95" t="str">
        <f>IF($A208="","",VLOOKUP($A208,'Annex 2 Designated EHV charges'!$A:$O,3,0))</f>
        <v/>
      </c>
      <c r="D208" s="94" t="str">
        <f>IF($A208="","",VLOOKUP($A208,'Annex 2 Designated EHV charges'!$A:$O,7,0))</f>
        <v/>
      </c>
      <c r="E208" s="97" t="str">
        <f>IFERROR(IF(VLOOKUP($A208,'Annex 2 Designated EHV charges'!$A:$O,9,FALSE)=0,"",VLOOKUP($A208,'Annex 2 Designated EHV charges'!$A:$O,9,FALSE)),"")</f>
        <v/>
      </c>
      <c r="F208" s="195" t="str">
        <f>IFERROR(IF(VLOOKUP($A208,'Annex 2 Designated EHV charges'!$A:$O,10,FALSE)=0,"",VLOOKUP($A208,'Annex 2 Designated EHV charges'!$A:$O,10,FALSE)),"")</f>
        <v/>
      </c>
      <c r="G208" s="195" t="str">
        <f>IFERROR(IF(VLOOKUP($A208,'Annex 2 Designated EHV charges'!$A:$O,11,FALSE)=0,"",VLOOKUP($A208,'Annex 2 Designated EHV charges'!$A:$O,11,FALSE)),"")</f>
        <v/>
      </c>
      <c r="H208" s="195" t="str">
        <f>IFERROR(IF(VLOOKUP($A208,'Annex 2 Designated EHV charges'!$A:$O,12,FALSE)=0,"",VLOOKUP($A208,'Annex 2 Designated EHV charges'!$A:$O,12,FALSE)),"")</f>
        <v/>
      </c>
    </row>
    <row r="209" spans="1:8" x14ac:dyDescent="0.2">
      <c r="A209" s="94" t="str" cm="1">
        <f t="array" ref="A209">IFERROR(INDEX('Annex 2 Designated EHV charges'!$A$10:$A$400, MATCH(0, IF(ISBLANK('Annex 2 Designated EHV charges'!$A$10:$A$400),1, COUNTIF(A$4:$A208, 'Annex 2 Designated EHV charges'!$A$10:$A$400)), 0)),"")</f>
        <v/>
      </c>
      <c r="B209" s="94" t="str">
        <f>IF($A209="","",VLOOKUP($A209,'Annex 2 Designated EHV charges'!$A:$O,2,0))</f>
        <v/>
      </c>
      <c r="C209" s="95" t="str">
        <f>IF($A209="","",VLOOKUP($A209,'Annex 2 Designated EHV charges'!$A:$O,3,0))</f>
        <v/>
      </c>
      <c r="D209" s="94" t="str">
        <f>IF($A209="","",VLOOKUP($A209,'Annex 2 Designated EHV charges'!$A:$O,7,0))</f>
        <v/>
      </c>
      <c r="E209" s="97" t="str">
        <f>IFERROR(IF(VLOOKUP($A209,'Annex 2 Designated EHV charges'!$A:$O,9,FALSE)=0,"",VLOOKUP($A209,'Annex 2 Designated EHV charges'!$A:$O,9,FALSE)),"")</f>
        <v/>
      </c>
      <c r="F209" s="195" t="str">
        <f>IFERROR(IF(VLOOKUP($A209,'Annex 2 Designated EHV charges'!$A:$O,10,FALSE)=0,"",VLOOKUP($A209,'Annex 2 Designated EHV charges'!$A:$O,10,FALSE)),"")</f>
        <v/>
      </c>
      <c r="G209" s="195" t="str">
        <f>IFERROR(IF(VLOOKUP($A209,'Annex 2 Designated EHV charges'!$A:$O,11,FALSE)=0,"",VLOOKUP($A209,'Annex 2 Designated EHV charges'!$A:$O,11,FALSE)),"")</f>
        <v/>
      </c>
      <c r="H209" s="195" t="str">
        <f>IFERROR(IF(VLOOKUP($A209,'Annex 2 Designated EHV charges'!$A:$O,12,FALSE)=0,"",VLOOKUP($A209,'Annex 2 Designated EHV charges'!$A:$O,12,FALSE)),"")</f>
        <v/>
      </c>
    </row>
    <row r="210" spans="1:8" x14ac:dyDescent="0.2">
      <c r="A210" s="94" t="str" cm="1">
        <f t="array" ref="A210">IFERROR(INDEX('Annex 2 Designated EHV charges'!$A$10:$A$400, MATCH(0, IF(ISBLANK('Annex 2 Designated EHV charges'!$A$10:$A$400),1, COUNTIF(A$4:$A209, 'Annex 2 Designated EHV charges'!$A$10:$A$400)), 0)),"")</f>
        <v/>
      </c>
      <c r="B210" s="94" t="str">
        <f>IF($A210="","",VLOOKUP($A210,'Annex 2 Designated EHV charges'!$A:$O,2,0))</f>
        <v/>
      </c>
      <c r="C210" s="95" t="str">
        <f>IF($A210="","",VLOOKUP($A210,'Annex 2 Designated EHV charges'!$A:$O,3,0))</f>
        <v/>
      </c>
      <c r="D210" s="94" t="str">
        <f>IF($A210="","",VLOOKUP($A210,'Annex 2 Designated EHV charges'!$A:$O,7,0))</f>
        <v/>
      </c>
      <c r="E210" s="97" t="str">
        <f>IFERROR(IF(VLOOKUP($A210,'Annex 2 Designated EHV charges'!$A:$O,9,FALSE)=0,"",VLOOKUP($A210,'Annex 2 Designated EHV charges'!$A:$O,9,FALSE)),"")</f>
        <v/>
      </c>
      <c r="F210" s="195" t="str">
        <f>IFERROR(IF(VLOOKUP($A210,'Annex 2 Designated EHV charges'!$A:$O,10,FALSE)=0,"",VLOOKUP($A210,'Annex 2 Designated EHV charges'!$A:$O,10,FALSE)),"")</f>
        <v/>
      </c>
      <c r="G210" s="195" t="str">
        <f>IFERROR(IF(VLOOKUP($A210,'Annex 2 Designated EHV charges'!$A:$O,11,FALSE)=0,"",VLOOKUP($A210,'Annex 2 Designated EHV charges'!$A:$O,11,FALSE)),"")</f>
        <v/>
      </c>
      <c r="H210" s="195" t="str">
        <f>IFERROR(IF(VLOOKUP($A210,'Annex 2 Designated EHV charges'!$A:$O,12,FALSE)=0,"",VLOOKUP($A210,'Annex 2 Designated EHV charges'!$A:$O,12,FALSE)),"")</f>
        <v/>
      </c>
    </row>
    <row r="211" spans="1:8" x14ac:dyDescent="0.2">
      <c r="A211" s="94" t="str" cm="1">
        <f t="array" ref="A211">IFERROR(INDEX('Annex 2 Designated EHV charges'!$A$10:$A$400, MATCH(0, IF(ISBLANK('Annex 2 Designated EHV charges'!$A$10:$A$400),1, COUNTIF(A$4:$A210, 'Annex 2 Designated EHV charges'!$A$10:$A$400)), 0)),"")</f>
        <v/>
      </c>
      <c r="B211" s="94" t="str">
        <f>IF($A211="","",VLOOKUP($A211,'Annex 2 Designated EHV charges'!$A:$O,2,0))</f>
        <v/>
      </c>
      <c r="C211" s="95" t="str">
        <f>IF($A211="","",VLOOKUP($A211,'Annex 2 Designated EHV charges'!$A:$O,3,0))</f>
        <v/>
      </c>
      <c r="D211" s="94" t="str">
        <f>IF($A211="","",VLOOKUP($A211,'Annex 2 Designated EHV charges'!$A:$O,7,0))</f>
        <v/>
      </c>
      <c r="E211" s="97" t="str">
        <f>IFERROR(IF(VLOOKUP($A211,'Annex 2 Designated EHV charges'!$A:$O,9,FALSE)=0,"",VLOOKUP($A211,'Annex 2 Designated EHV charges'!$A:$O,9,FALSE)),"")</f>
        <v/>
      </c>
      <c r="F211" s="195" t="str">
        <f>IFERROR(IF(VLOOKUP($A211,'Annex 2 Designated EHV charges'!$A:$O,10,FALSE)=0,"",VLOOKUP($A211,'Annex 2 Designated EHV charges'!$A:$O,10,FALSE)),"")</f>
        <v/>
      </c>
      <c r="G211" s="195" t="str">
        <f>IFERROR(IF(VLOOKUP($A211,'Annex 2 Designated EHV charges'!$A:$O,11,FALSE)=0,"",VLOOKUP($A211,'Annex 2 Designated EHV charges'!$A:$O,11,FALSE)),"")</f>
        <v/>
      </c>
      <c r="H211" s="195" t="str">
        <f>IFERROR(IF(VLOOKUP($A211,'Annex 2 Designated EHV charges'!$A:$O,12,FALSE)=0,"",VLOOKUP($A211,'Annex 2 Designated EHV charges'!$A:$O,12,FALSE)),"")</f>
        <v/>
      </c>
    </row>
    <row r="212" spans="1:8" x14ac:dyDescent="0.2">
      <c r="A212" s="94" t="str" cm="1">
        <f t="array" ref="A212">IFERROR(INDEX('Annex 2 Designated EHV charges'!$A$10:$A$400, MATCH(0, IF(ISBLANK('Annex 2 Designated EHV charges'!$A$10:$A$400),1, COUNTIF(A$4:$A211, 'Annex 2 Designated EHV charges'!$A$10:$A$400)), 0)),"")</f>
        <v/>
      </c>
      <c r="B212" s="94" t="str">
        <f>IF($A212="","",VLOOKUP($A212,'Annex 2 Designated EHV charges'!$A:$O,2,0))</f>
        <v/>
      </c>
      <c r="C212" s="95" t="str">
        <f>IF($A212="","",VLOOKUP($A212,'Annex 2 Designated EHV charges'!$A:$O,3,0))</f>
        <v/>
      </c>
      <c r="D212" s="94" t="str">
        <f>IF($A212="","",VLOOKUP($A212,'Annex 2 Designated EHV charges'!$A:$O,7,0))</f>
        <v/>
      </c>
      <c r="E212" s="97" t="str">
        <f>IFERROR(IF(VLOOKUP($A212,'Annex 2 Designated EHV charges'!$A:$O,9,FALSE)=0,"",VLOOKUP($A212,'Annex 2 Designated EHV charges'!$A:$O,9,FALSE)),"")</f>
        <v/>
      </c>
      <c r="F212" s="195" t="str">
        <f>IFERROR(IF(VLOOKUP($A212,'Annex 2 Designated EHV charges'!$A:$O,10,FALSE)=0,"",VLOOKUP($A212,'Annex 2 Designated EHV charges'!$A:$O,10,FALSE)),"")</f>
        <v/>
      </c>
      <c r="G212" s="195" t="str">
        <f>IFERROR(IF(VLOOKUP($A212,'Annex 2 Designated EHV charges'!$A:$O,11,FALSE)=0,"",VLOOKUP($A212,'Annex 2 Designated EHV charges'!$A:$O,11,FALSE)),"")</f>
        <v/>
      </c>
      <c r="H212" s="195" t="str">
        <f>IFERROR(IF(VLOOKUP($A212,'Annex 2 Designated EHV charges'!$A:$O,12,FALSE)=0,"",VLOOKUP($A212,'Annex 2 Designated EHV charges'!$A:$O,12,FALSE)),"")</f>
        <v/>
      </c>
    </row>
    <row r="213" spans="1:8" x14ac:dyDescent="0.2">
      <c r="A213" s="94" t="str" cm="1">
        <f t="array" ref="A213">IFERROR(INDEX('Annex 2 Designated EHV charges'!$A$10:$A$400, MATCH(0, IF(ISBLANK('Annex 2 Designated EHV charges'!$A$10:$A$400),1, COUNTIF(A$4:$A212, 'Annex 2 Designated EHV charges'!$A$10:$A$400)), 0)),"")</f>
        <v/>
      </c>
      <c r="B213" s="94" t="str">
        <f>IF($A213="","",VLOOKUP($A213,'Annex 2 Designated EHV charges'!$A:$O,2,0))</f>
        <v/>
      </c>
      <c r="C213" s="95" t="str">
        <f>IF($A213="","",VLOOKUP($A213,'Annex 2 Designated EHV charges'!$A:$O,3,0))</f>
        <v/>
      </c>
      <c r="D213" s="94" t="str">
        <f>IF($A213="","",VLOOKUP($A213,'Annex 2 Designated EHV charges'!$A:$O,7,0))</f>
        <v/>
      </c>
      <c r="E213" s="97" t="str">
        <f>IFERROR(IF(VLOOKUP($A213,'Annex 2 Designated EHV charges'!$A:$O,9,FALSE)=0,"",VLOOKUP($A213,'Annex 2 Designated EHV charges'!$A:$O,9,FALSE)),"")</f>
        <v/>
      </c>
      <c r="F213" s="195" t="str">
        <f>IFERROR(IF(VLOOKUP($A213,'Annex 2 Designated EHV charges'!$A:$O,10,FALSE)=0,"",VLOOKUP($A213,'Annex 2 Designated EHV charges'!$A:$O,10,FALSE)),"")</f>
        <v/>
      </c>
      <c r="G213" s="195" t="str">
        <f>IFERROR(IF(VLOOKUP($A213,'Annex 2 Designated EHV charges'!$A:$O,11,FALSE)=0,"",VLOOKUP($A213,'Annex 2 Designated EHV charges'!$A:$O,11,FALSE)),"")</f>
        <v/>
      </c>
      <c r="H213" s="195" t="str">
        <f>IFERROR(IF(VLOOKUP($A213,'Annex 2 Designated EHV charges'!$A:$O,12,FALSE)=0,"",VLOOKUP($A213,'Annex 2 Designated EHV charges'!$A:$O,12,FALSE)),"")</f>
        <v/>
      </c>
    </row>
    <row r="214" spans="1:8" x14ac:dyDescent="0.2">
      <c r="A214" s="94" t="str" cm="1">
        <f t="array" ref="A214">IFERROR(INDEX('Annex 2 Designated EHV charges'!$A$10:$A$400, MATCH(0, IF(ISBLANK('Annex 2 Designated EHV charges'!$A$10:$A$400),1, COUNTIF(A$4:$A213, 'Annex 2 Designated EHV charges'!$A$10:$A$400)), 0)),"")</f>
        <v/>
      </c>
      <c r="B214" s="94" t="str">
        <f>IF($A214="","",VLOOKUP($A214,'Annex 2 Designated EHV charges'!$A:$O,2,0))</f>
        <v/>
      </c>
      <c r="C214" s="95" t="str">
        <f>IF($A214="","",VLOOKUP($A214,'Annex 2 Designated EHV charges'!$A:$O,3,0))</f>
        <v/>
      </c>
      <c r="D214" s="94" t="str">
        <f>IF($A214="","",VLOOKUP($A214,'Annex 2 Designated EHV charges'!$A:$O,7,0))</f>
        <v/>
      </c>
      <c r="E214" s="97" t="str">
        <f>IFERROR(IF(VLOOKUP($A214,'Annex 2 Designated EHV charges'!$A:$O,9,FALSE)=0,"",VLOOKUP($A214,'Annex 2 Designated EHV charges'!$A:$O,9,FALSE)),"")</f>
        <v/>
      </c>
      <c r="F214" s="195" t="str">
        <f>IFERROR(IF(VLOOKUP($A214,'Annex 2 Designated EHV charges'!$A:$O,10,FALSE)=0,"",VLOOKUP($A214,'Annex 2 Designated EHV charges'!$A:$O,10,FALSE)),"")</f>
        <v/>
      </c>
      <c r="G214" s="195" t="str">
        <f>IFERROR(IF(VLOOKUP($A214,'Annex 2 Designated EHV charges'!$A:$O,11,FALSE)=0,"",VLOOKUP($A214,'Annex 2 Designated EHV charges'!$A:$O,11,FALSE)),"")</f>
        <v/>
      </c>
      <c r="H214" s="195" t="str">
        <f>IFERROR(IF(VLOOKUP($A214,'Annex 2 Designated EHV charges'!$A:$O,12,FALSE)=0,"",VLOOKUP($A214,'Annex 2 Designated EHV charges'!$A:$O,12,FALSE)),"")</f>
        <v/>
      </c>
    </row>
    <row r="215" spans="1:8" x14ac:dyDescent="0.2">
      <c r="A215" s="94" t="str" cm="1">
        <f t="array" ref="A215">IFERROR(INDEX('Annex 2 Designated EHV charges'!$A$10:$A$400, MATCH(0, IF(ISBLANK('Annex 2 Designated EHV charges'!$A$10:$A$400),1, COUNTIF(A$4:$A214, 'Annex 2 Designated EHV charges'!$A$10:$A$400)), 0)),"")</f>
        <v/>
      </c>
      <c r="B215" s="94" t="str">
        <f>IF($A215="","",VLOOKUP($A215,'Annex 2 Designated EHV charges'!$A:$O,2,0))</f>
        <v/>
      </c>
      <c r="C215" s="95" t="str">
        <f>IF($A215="","",VLOOKUP($A215,'Annex 2 Designated EHV charges'!$A:$O,3,0))</f>
        <v/>
      </c>
      <c r="D215" s="94" t="str">
        <f>IF($A215="","",VLOOKUP($A215,'Annex 2 Designated EHV charges'!$A:$O,7,0))</f>
        <v/>
      </c>
      <c r="E215" s="97" t="str">
        <f>IFERROR(IF(VLOOKUP($A215,'Annex 2 Designated EHV charges'!$A:$O,9,FALSE)=0,"",VLOOKUP($A215,'Annex 2 Designated EHV charges'!$A:$O,9,FALSE)),"")</f>
        <v/>
      </c>
      <c r="F215" s="195" t="str">
        <f>IFERROR(IF(VLOOKUP($A215,'Annex 2 Designated EHV charges'!$A:$O,10,FALSE)=0,"",VLOOKUP($A215,'Annex 2 Designated EHV charges'!$A:$O,10,FALSE)),"")</f>
        <v/>
      </c>
      <c r="G215" s="195" t="str">
        <f>IFERROR(IF(VLOOKUP($A215,'Annex 2 Designated EHV charges'!$A:$O,11,FALSE)=0,"",VLOOKUP($A215,'Annex 2 Designated EHV charges'!$A:$O,11,FALSE)),"")</f>
        <v/>
      </c>
      <c r="H215" s="195" t="str">
        <f>IFERROR(IF(VLOOKUP($A215,'Annex 2 Designated EHV charges'!$A:$O,12,FALSE)=0,"",VLOOKUP($A215,'Annex 2 Designated EHV charges'!$A:$O,12,FALSE)),"")</f>
        <v/>
      </c>
    </row>
    <row r="216" spans="1:8" x14ac:dyDescent="0.2">
      <c r="A216" s="94" t="str" cm="1">
        <f t="array" ref="A216">IFERROR(INDEX('Annex 2 Designated EHV charges'!$A$10:$A$400, MATCH(0, IF(ISBLANK('Annex 2 Designated EHV charges'!$A$10:$A$400),1, COUNTIF(A$4:$A215, 'Annex 2 Designated EHV charges'!$A$10:$A$400)), 0)),"")</f>
        <v/>
      </c>
      <c r="B216" s="94" t="str">
        <f>IF($A216="","",VLOOKUP($A216,'Annex 2 Designated EHV charges'!$A:$O,2,0))</f>
        <v/>
      </c>
      <c r="C216" s="95" t="str">
        <f>IF($A216="","",VLOOKUP($A216,'Annex 2 Designated EHV charges'!$A:$O,3,0))</f>
        <v/>
      </c>
      <c r="D216" s="94" t="str">
        <f>IF($A216="","",VLOOKUP($A216,'Annex 2 Designated EHV charges'!$A:$O,7,0))</f>
        <v/>
      </c>
      <c r="E216" s="97" t="str">
        <f>IFERROR(IF(VLOOKUP($A216,'Annex 2 Designated EHV charges'!$A:$O,9,FALSE)=0,"",VLOOKUP($A216,'Annex 2 Designated EHV charges'!$A:$O,9,FALSE)),"")</f>
        <v/>
      </c>
      <c r="F216" s="195" t="str">
        <f>IFERROR(IF(VLOOKUP($A216,'Annex 2 Designated EHV charges'!$A:$O,10,FALSE)=0,"",VLOOKUP($A216,'Annex 2 Designated EHV charges'!$A:$O,10,FALSE)),"")</f>
        <v/>
      </c>
      <c r="G216" s="195" t="str">
        <f>IFERROR(IF(VLOOKUP($A216,'Annex 2 Designated EHV charges'!$A:$O,11,FALSE)=0,"",VLOOKUP($A216,'Annex 2 Designated EHV charges'!$A:$O,11,FALSE)),"")</f>
        <v/>
      </c>
      <c r="H216" s="195" t="str">
        <f>IFERROR(IF(VLOOKUP($A216,'Annex 2 Designated EHV charges'!$A:$O,12,FALSE)=0,"",VLOOKUP($A216,'Annex 2 Designated EHV charges'!$A:$O,12,FALSE)),"")</f>
        <v/>
      </c>
    </row>
    <row r="217" spans="1:8" x14ac:dyDescent="0.2">
      <c r="A217" s="94" t="str" cm="1">
        <f t="array" ref="A217">IFERROR(INDEX('Annex 2 Designated EHV charges'!$A$10:$A$400, MATCH(0, IF(ISBLANK('Annex 2 Designated EHV charges'!$A$10:$A$400),1, COUNTIF(A$4:$A216, 'Annex 2 Designated EHV charges'!$A$10:$A$400)), 0)),"")</f>
        <v/>
      </c>
      <c r="B217" s="94" t="str">
        <f>IF($A217="","",VLOOKUP($A217,'Annex 2 Designated EHV charges'!$A:$O,2,0))</f>
        <v/>
      </c>
      <c r="C217" s="95" t="str">
        <f>IF($A217="","",VLOOKUP($A217,'Annex 2 Designated EHV charges'!$A:$O,3,0))</f>
        <v/>
      </c>
      <c r="D217" s="94" t="str">
        <f>IF($A217="","",VLOOKUP($A217,'Annex 2 Designated EHV charges'!$A:$O,7,0))</f>
        <v/>
      </c>
      <c r="E217" s="97" t="str">
        <f>IFERROR(IF(VLOOKUP($A217,'Annex 2 Designated EHV charges'!$A:$O,9,FALSE)=0,"",VLOOKUP($A217,'Annex 2 Designated EHV charges'!$A:$O,9,FALSE)),"")</f>
        <v/>
      </c>
      <c r="F217" s="195" t="str">
        <f>IFERROR(IF(VLOOKUP($A217,'Annex 2 Designated EHV charges'!$A:$O,10,FALSE)=0,"",VLOOKUP($A217,'Annex 2 Designated EHV charges'!$A:$O,10,FALSE)),"")</f>
        <v/>
      </c>
      <c r="G217" s="195" t="str">
        <f>IFERROR(IF(VLOOKUP($A217,'Annex 2 Designated EHV charges'!$A:$O,11,FALSE)=0,"",VLOOKUP($A217,'Annex 2 Designated EHV charges'!$A:$O,11,FALSE)),"")</f>
        <v/>
      </c>
      <c r="H217" s="195" t="str">
        <f>IFERROR(IF(VLOOKUP($A217,'Annex 2 Designated EHV charges'!$A:$O,12,FALSE)=0,"",VLOOKUP($A217,'Annex 2 Designated EHV charges'!$A:$O,12,FALSE)),"")</f>
        <v/>
      </c>
    </row>
    <row r="218" spans="1:8" x14ac:dyDescent="0.2">
      <c r="A218" s="94" t="str" cm="1">
        <f t="array" ref="A218">IFERROR(INDEX('Annex 2 Designated EHV charges'!$A$10:$A$400, MATCH(0, IF(ISBLANK('Annex 2 Designated EHV charges'!$A$10:$A$400),1, COUNTIF(A$4:$A217, 'Annex 2 Designated EHV charges'!$A$10:$A$400)), 0)),"")</f>
        <v/>
      </c>
      <c r="B218" s="94" t="str">
        <f>IF($A218="","",VLOOKUP($A218,'Annex 2 Designated EHV charges'!$A:$O,2,0))</f>
        <v/>
      </c>
      <c r="C218" s="95" t="str">
        <f>IF($A218="","",VLOOKUP($A218,'Annex 2 Designated EHV charges'!$A:$O,3,0))</f>
        <v/>
      </c>
      <c r="D218" s="94" t="str">
        <f>IF($A218="","",VLOOKUP($A218,'Annex 2 Designated EHV charges'!$A:$O,7,0))</f>
        <v/>
      </c>
      <c r="E218" s="97" t="str">
        <f>IFERROR(IF(VLOOKUP($A218,'Annex 2 Designated EHV charges'!$A:$O,9,FALSE)=0,"",VLOOKUP($A218,'Annex 2 Designated EHV charges'!$A:$O,9,FALSE)),"")</f>
        <v/>
      </c>
      <c r="F218" s="195" t="str">
        <f>IFERROR(IF(VLOOKUP($A218,'Annex 2 Designated EHV charges'!$A:$O,10,FALSE)=0,"",VLOOKUP($A218,'Annex 2 Designated EHV charges'!$A:$O,10,FALSE)),"")</f>
        <v/>
      </c>
      <c r="G218" s="195" t="str">
        <f>IFERROR(IF(VLOOKUP($A218,'Annex 2 Designated EHV charges'!$A:$O,11,FALSE)=0,"",VLOOKUP($A218,'Annex 2 Designated EHV charges'!$A:$O,11,FALSE)),"")</f>
        <v/>
      </c>
      <c r="H218" s="195" t="str">
        <f>IFERROR(IF(VLOOKUP($A218,'Annex 2 Designated EHV charges'!$A:$O,12,FALSE)=0,"",VLOOKUP($A218,'Annex 2 Designated EHV charges'!$A:$O,12,FALSE)),"")</f>
        <v/>
      </c>
    </row>
    <row r="219" spans="1:8" x14ac:dyDescent="0.2">
      <c r="A219" s="94" t="str" cm="1">
        <f t="array" ref="A219">IFERROR(INDEX('Annex 2 Designated EHV charges'!$A$10:$A$400, MATCH(0, IF(ISBLANK('Annex 2 Designated EHV charges'!$A$10:$A$400),1, COUNTIF(A$4:$A218, 'Annex 2 Designated EHV charges'!$A$10:$A$400)), 0)),"")</f>
        <v/>
      </c>
      <c r="B219" s="94" t="str">
        <f>IF($A219="","",VLOOKUP($A219,'Annex 2 Designated EHV charges'!$A:$O,2,0))</f>
        <v/>
      </c>
      <c r="C219" s="95" t="str">
        <f>IF($A219="","",VLOOKUP($A219,'Annex 2 Designated EHV charges'!$A:$O,3,0))</f>
        <v/>
      </c>
      <c r="D219" s="94" t="str">
        <f>IF($A219="","",VLOOKUP($A219,'Annex 2 Designated EHV charges'!$A:$O,7,0))</f>
        <v/>
      </c>
      <c r="E219" s="97" t="str">
        <f>IFERROR(IF(VLOOKUP($A219,'Annex 2 Designated EHV charges'!$A:$O,9,FALSE)=0,"",VLOOKUP($A219,'Annex 2 Designated EHV charges'!$A:$O,9,FALSE)),"")</f>
        <v/>
      </c>
      <c r="F219" s="195" t="str">
        <f>IFERROR(IF(VLOOKUP($A219,'Annex 2 Designated EHV charges'!$A:$O,10,FALSE)=0,"",VLOOKUP($A219,'Annex 2 Designated EHV charges'!$A:$O,10,FALSE)),"")</f>
        <v/>
      </c>
      <c r="G219" s="195" t="str">
        <f>IFERROR(IF(VLOOKUP($A219,'Annex 2 Designated EHV charges'!$A:$O,11,FALSE)=0,"",VLOOKUP($A219,'Annex 2 Designated EHV charges'!$A:$O,11,FALSE)),"")</f>
        <v/>
      </c>
      <c r="H219" s="195" t="str">
        <f>IFERROR(IF(VLOOKUP($A219,'Annex 2 Designated EHV charges'!$A:$O,12,FALSE)=0,"",VLOOKUP($A219,'Annex 2 Designated EHV charges'!$A:$O,12,FALSE)),"")</f>
        <v/>
      </c>
    </row>
    <row r="220" spans="1:8" x14ac:dyDescent="0.2">
      <c r="A220" s="94" t="str" cm="1">
        <f t="array" ref="A220">IFERROR(INDEX('Annex 2 Designated EHV charges'!$A$10:$A$400, MATCH(0, IF(ISBLANK('Annex 2 Designated EHV charges'!$A$10:$A$400),1, COUNTIF(A$4:$A219, 'Annex 2 Designated EHV charges'!$A$10:$A$400)), 0)),"")</f>
        <v/>
      </c>
      <c r="B220" s="94" t="str">
        <f>IF($A220="","",VLOOKUP($A220,'Annex 2 Designated EHV charges'!$A:$O,2,0))</f>
        <v/>
      </c>
      <c r="C220" s="95" t="str">
        <f>IF($A220="","",VLOOKUP($A220,'Annex 2 Designated EHV charges'!$A:$O,3,0))</f>
        <v/>
      </c>
      <c r="D220" s="94" t="str">
        <f>IF($A220="","",VLOOKUP($A220,'Annex 2 Designated EHV charges'!$A:$O,7,0))</f>
        <v/>
      </c>
      <c r="E220" s="97" t="str">
        <f>IFERROR(IF(VLOOKUP($A220,'Annex 2 Designated EHV charges'!$A:$O,9,FALSE)=0,"",VLOOKUP($A220,'Annex 2 Designated EHV charges'!$A:$O,9,FALSE)),"")</f>
        <v/>
      </c>
      <c r="F220" s="195" t="str">
        <f>IFERROR(IF(VLOOKUP($A220,'Annex 2 Designated EHV charges'!$A:$O,10,FALSE)=0,"",VLOOKUP($A220,'Annex 2 Designated EHV charges'!$A:$O,10,FALSE)),"")</f>
        <v/>
      </c>
      <c r="G220" s="195" t="str">
        <f>IFERROR(IF(VLOOKUP($A220,'Annex 2 Designated EHV charges'!$A:$O,11,FALSE)=0,"",VLOOKUP($A220,'Annex 2 Designated EHV charges'!$A:$O,11,FALSE)),"")</f>
        <v/>
      </c>
      <c r="H220" s="195" t="str">
        <f>IFERROR(IF(VLOOKUP($A220,'Annex 2 Designated EHV charges'!$A:$O,12,FALSE)=0,"",VLOOKUP($A220,'Annex 2 Designated EHV charges'!$A:$O,12,FALSE)),"")</f>
        <v/>
      </c>
    </row>
    <row r="221" spans="1:8" x14ac:dyDescent="0.2">
      <c r="A221" s="94" t="str" cm="1">
        <f t="array" ref="A221">IFERROR(INDEX('Annex 2 Designated EHV charges'!$A$10:$A$400, MATCH(0, IF(ISBLANK('Annex 2 Designated EHV charges'!$A$10:$A$400),1, COUNTIF(A$4:$A220, 'Annex 2 Designated EHV charges'!$A$10:$A$400)), 0)),"")</f>
        <v/>
      </c>
      <c r="B221" s="94" t="str">
        <f>IF($A221="","",VLOOKUP($A221,'Annex 2 Designated EHV charges'!$A:$O,2,0))</f>
        <v/>
      </c>
      <c r="C221" s="95" t="str">
        <f>IF($A221="","",VLOOKUP($A221,'Annex 2 Designated EHV charges'!$A:$O,3,0))</f>
        <v/>
      </c>
      <c r="D221" s="94" t="str">
        <f>IF($A221="","",VLOOKUP($A221,'Annex 2 Designated EHV charges'!$A:$O,7,0))</f>
        <v/>
      </c>
      <c r="E221" s="97" t="str">
        <f>IFERROR(IF(VLOOKUP($A221,'Annex 2 Designated EHV charges'!$A:$O,9,FALSE)=0,"",VLOOKUP($A221,'Annex 2 Designated EHV charges'!$A:$O,9,FALSE)),"")</f>
        <v/>
      </c>
      <c r="F221" s="195" t="str">
        <f>IFERROR(IF(VLOOKUP($A221,'Annex 2 Designated EHV charges'!$A:$O,10,FALSE)=0,"",VLOOKUP($A221,'Annex 2 Designated EHV charges'!$A:$O,10,FALSE)),"")</f>
        <v/>
      </c>
      <c r="G221" s="195" t="str">
        <f>IFERROR(IF(VLOOKUP($A221,'Annex 2 Designated EHV charges'!$A:$O,11,FALSE)=0,"",VLOOKUP($A221,'Annex 2 Designated EHV charges'!$A:$O,11,FALSE)),"")</f>
        <v/>
      </c>
      <c r="H221" s="195" t="str">
        <f>IFERROR(IF(VLOOKUP($A221,'Annex 2 Designated EHV charges'!$A:$O,12,FALSE)=0,"",VLOOKUP($A221,'Annex 2 Designated EHV charges'!$A:$O,12,FALSE)),"")</f>
        <v/>
      </c>
    </row>
    <row r="222" spans="1:8" x14ac:dyDescent="0.2">
      <c r="A222" s="94" t="str" cm="1">
        <f t="array" ref="A222">IFERROR(INDEX('Annex 2 Designated EHV charges'!$A$10:$A$400, MATCH(0, IF(ISBLANK('Annex 2 Designated EHV charges'!$A$10:$A$400),1, COUNTIF(A$4:$A221, 'Annex 2 Designated EHV charges'!$A$10:$A$400)), 0)),"")</f>
        <v/>
      </c>
      <c r="B222" s="94" t="str">
        <f>IF($A222="","",VLOOKUP($A222,'Annex 2 Designated EHV charges'!$A:$O,2,0))</f>
        <v/>
      </c>
      <c r="C222" s="95" t="str">
        <f>IF($A222="","",VLOOKUP($A222,'Annex 2 Designated EHV charges'!$A:$O,3,0))</f>
        <v/>
      </c>
      <c r="D222" s="94" t="str">
        <f>IF($A222="","",VLOOKUP($A222,'Annex 2 Designated EHV charges'!$A:$O,7,0))</f>
        <v/>
      </c>
      <c r="E222" s="97" t="str">
        <f>IFERROR(IF(VLOOKUP($A222,'Annex 2 Designated EHV charges'!$A:$O,9,FALSE)=0,"",VLOOKUP($A222,'Annex 2 Designated EHV charges'!$A:$O,9,FALSE)),"")</f>
        <v/>
      </c>
      <c r="F222" s="195" t="str">
        <f>IFERROR(IF(VLOOKUP($A222,'Annex 2 Designated EHV charges'!$A:$O,10,FALSE)=0,"",VLOOKUP($A222,'Annex 2 Designated EHV charges'!$A:$O,10,FALSE)),"")</f>
        <v/>
      </c>
      <c r="G222" s="195" t="str">
        <f>IFERROR(IF(VLOOKUP($A222,'Annex 2 Designated EHV charges'!$A:$O,11,FALSE)=0,"",VLOOKUP($A222,'Annex 2 Designated EHV charges'!$A:$O,11,FALSE)),"")</f>
        <v/>
      </c>
      <c r="H222" s="195" t="str">
        <f>IFERROR(IF(VLOOKUP($A222,'Annex 2 Designated EHV charges'!$A:$O,12,FALSE)=0,"",VLOOKUP($A222,'Annex 2 Designated EHV charges'!$A:$O,12,FALSE)),"")</f>
        <v/>
      </c>
    </row>
    <row r="223" spans="1:8" x14ac:dyDescent="0.2">
      <c r="A223" s="94" t="str" cm="1">
        <f t="array" ref="A223">IFERROR(INDEX('Annex 2 Designated EHV charges'!$A$10:$A$400, MATCH(0, IF(ISBLANK('Annex 2 Designated EHV charges'!$A$10:$A$400),1, COUNTIF(A$4:$A222, 'Annex 2 Designated EHV charges'!$A$10:$A$400)), 0)),"")</f>
        <v/>
      </c>
      <c r="B223" s="94" t="str">
        <f>IF($A223="","",VLOOKUP($A223,'Annex 2 Designated EHV charges'!$A:$O,2,0))</f>
        <v/>
      </c>
      <c r="C223" s="95" t="str">
        <f>IF($A223="","",VLOOKUP($A223,'Annex 2 Designated EHV charges'!$A:$O,3,0))</f>
        <v/>
      </c>
      <c r="D223" s="94" t="str">
        <f>IF($A223="","",VLOOKUP($A223,'Annex 2 Designated EHV charges'!$A:$O,7,0))</f>
        <v/>
      </c>
      <c r="E223" s="97" t="str">
        <f>IFERROR(IF(VLOOKUP($A223,'Annex 2 Designated EHV charges'!$A:$O,9,FALSE)=0,"",VLOOKUP($A223,'Annex 2 Designated EHV charges'!$A:$O,9,FALSE)),"")</f>
        <v/>
      </c>
      <c r="F223" s="195" t="str">
        <f>IFERROR(IF(VLOOKUP($A223,'Annex 2 Designated EHV charges'!$A:$O,10,FALSE)=0,"",VLOOKUP($A223,'Annex 2 Designated EHV charges'!$A:$O,10,FALSE)),"")</f>
        <v/>
      </c>
      <c r="G223" s="195" t="str">
        <f>IFERROR(IF(VLOOKUP($A223,'Annex 2 Designated EHV charges'!$A:$O,11,FALSE)=0,"",VLOOKUP($A223,'Annex 2 Designated EHV charges'!$A:$O,11,FALSE)),"")</f>
        <v/>
      </c>
      <c r="H223" s="195" t="str">
        <f>IFERROR(IF(VLOOKUP($A223,'Annex 2 Designated EHV charges'!$A:$O,12,FALSE)=0,"",VLOOKUP($A223,'Annex 2 Designated EHV charges'!$A:$O,12,FALSE)),"")</f>
        <v/>
      </c>
    </row>
    <row r="224" spans="1:8" x14ac:dyDescent="0.2">
      <c r="A224" s="94" t="str" cm="1">
        <f t="array" ref="A224">IFERROR(INDEX('Annex 2 Designated EHV charges'!$A$10:$A$400, MATCH(0, IF(ISBLANK('Annex 2 Designated EHV charges'!$A$10:$A$400),1, COUNTIF(A$4:$A223, 'Annex 2 Designated EHV charges'!$A$10:$A$400)), 0)),"")</f>
        <v/>
      </c>
      <c r="B224" s="94" t="str">
        <f>IF($A224="","",VLOOKUP($A224,'Annex 2 Designated EHV charges'!$A:$O,2,0))</f>
        <v/>
      </c>
      <c r="C224" s="95" t="str">
        <f>IF($A224="","",VLOOKUP($A224,'Annex 2 Designated EHV charges'!$A:$O,3,0))</f>
        <v/>
      </c>
      <c r="D224" s="94" t="str">
        <f>IF($A224="","",VLOOKUP($A224,'Annex 2 Designated EHV charges'!$A:$O,7,0))</f>
        <v/>
      </c>
      <c r="E224" s="97" t="str">
        <f>IFERROR(IF(VLOOKUP($A224,'Annex 2 Designated EHV charges'!$A:$O,9,FALSE)=0,"",VLOOKUP($A224,'Annex 2 Designated EHV charges'!$A:$O,9,FALSE)),"")</f>
        <v/>
      </c>
      <c r="F224" s="195" t="str">
        <f>IFERROR(IF(VLOOKUP($A224,'Annex 2 Designated EHV charges'!$A:$O,10,FALSE)=0,"",VLOOKUP($A224,'Annex 2 Designated EHV charges'!$A:$O,10,FALSE)),"")</f>
        <v/>
      </c>
      <c r="G224" s="195" t="str">
        <f>IFERROR(IF(VLOOKUP($A224,'Annex 2 Designated EHV charges'!$A:$O,11,FALSE)=0,"",VLOOKUP($A224,'Annex 2 Designated EHV charges'!$A:$O,11,FALSE)),"")</f>
        <v/>
      </c>
      <c r="H224" s="195" t="str">
        <f>IFERROR(IF(VLOOKUP($A224,'Annex 2 Designated EHV charges'!$A:$O,12,FALSE)=0,"",VLOOKUP($A224,'Annex 2 Designated EHV charges'!$A:$O,12,FALSE)),"")</f>
        <v/>
      </c>
    </row>
    <row r="225" spans="1:8" x14ac:dyDescent="0.2">
      <c r="A225" s="94" t="str" cm="1">
        <f t="array" ref="A225">IFERROR(INDEX('Annex 2 Designated EHV charges'!$A$10:$A$400, MATCH(0, IF(ISBLANK('Annex 2 Designated EHV charges'!$A$10:$A$400),1, COUNTIF(A$4:$A224, 'Annex 2 Designated EHV charges'!$A$10:$A$400)), 0)),"")</f>
        <v/>
      </c>
      <c r="B225" s="94" t="str">
        <f>IF($A225="","",VLOOKUP($A225,'Annex 2 Designated EHV charges'!$A:$O,2,0))</f>
        <v/>
      </c>
      <c r="C225" s="95" t="str">
        <f>IF($A225="","",VLOOKUP($A225,'Annex 2 Designated EHV charges'!$A:$O,3,0))</f>
        <v/>
      </c>
      <c r="D225" s="94" t="str">
        <f>IF($A225="","",VLOOKUP($A225,'Annex 2 Designated EHV charges'!$A:$O,7,0))</f>
        <v/>
      </c>
      <c r="E225" s="97" t="str">
        <f>IFERROR(IF(VLOOKUP($A225,'Annex 2 Designated EHV charges'!$A:$O,9,FALSE)=0,"",VLOOKUP($A225,'Annex 2 Designated EHV charges'!$A:$O,9,FALSE)),"")</f>
        <v/>
      </c>
      <c r="F225" s="195" t="str">
        <f>IFERROR(IF(VLOOKUP($A225,'Annex 2 Designated EHV charges'!$A:$O,10,FALSE)=0,"",VLOOKUP($A225,'Annex 2 Designated EHV charges'!$A:$O,10,FALSE)),"")</f>
        <v/>
      </c>
      <c r="G225" s="195" t="str">
        <f>IFERROR(IF(VLOOKUP($A225,'Annex 2 Designated EHV charges'!$A:$O,11,FALSE)=0,"",VLOOKUP($A225,'Annex 2 Designated EHV charges'!$A:$O,11,FALSE)),"")</f>
        <v/>
      </c>
      <c r="H225" s="195" t="str">
        <f>IFERROR(IF(VLOOKUP($A225,'Annex 2 Designated EHV charges'!$A:$O,12,FALSE)=0,"",VLOOKUP($A225,'Annex 2 Designated EHV charges'!$A:$O,12,FALSE)),"")</f>
        <v/>
      </c>
    </row>
    <row r="226" spans="1:8" x14ac:dyDescent="0.2">
      <c r="A226" s="94" t="str" cm="1">
        <f t="array" ref="A226">IFERROR(INDEX('Annex 2 Designated EHV charges'!$A$10:$A$400, MATCH(0, IF(ISBLANK('Annex 2 Designated EHV charges'!$A$10:$A$400),1, COUNTIF(A$4:$A225, 'Annex 2 Designated EHV charges'!$A$10:$A$400)), 0)),"")</f>
        <v/>
      </c>
      <c r="B226" s="94" t="str">
        <f>IF($A226="","",VLOOKUP($A226,'Annex 2 Designated EHV charges'!$A:$O,2,0))</f>
        <v/>
      </c>
      <c r="C226" s="95" t="str">
        <f>IF($A226="","",VLOOKUP($A226,'Annex 2 Designated EHV charges'!$A:$O,3,0))</f>
        <v/>
      </c>
      <c r="D226" s="94" t="str">
        <f>IF($A226="","",VLOOKUP($A226,'Annex 2 Designated EHV charges'!$A:$O,7,0))</f>
        <v/>
      </c>
      <c r="E226" s="97" t="str">
        <f>IFERROR(IF(VLOOKUP($A226,'Annex 2 Designated EHV charges'!$A:$O,9,FALSE)=0,"",VLOOKUP($A226,'Annex 2 Designated EHV charges'!$A:$O,9,FALSE)),"")</f>
        <v/>
      </c>
      <c r="F226" s="195" t="str">
        <f>IFERROR(IF(VLOOKUP($A226,'Annex 2 Designated EHV charges'!$A:$O,10,FALSE)=0,"",VLOOKUP($A226,'Annex 2 Designated EHV charges'!$A:$O,10,FALSE)),"")</f>
        <v/>
      </c>
      <c r="G226" s="195" t="str">
        <f>IFERROR(IF(VLOOKUP($A226,'Annex 2 Designated EHV charges'!$A:$O,11,FALSE)=0,"",VLOOKUP($A226,'Annex 2 Designated EHV charges'!$A:$O,11,FALSE)),"")</f>
        <v/>
      </c>
      <c r="H226" s="195" t="str">
        <f>IFERROR(IF(VLOOKUP($A226,'Annex 2 Designated EHV charges'!$A:$O,12,FALSE)=0,"",VLOOKUP($A226,'Annex 2 Designated EHV charges'!$A:$O,12,FALSE)),"")</f>
        <v/>
      </c>
    </row>
    <row r="227" spans="1:8" x14ac:dyDescent="0.2">
      <c r="A227" s="94" t="str" cm="1">
        <f t="array" ref="A227">IFERROR(INDEX('Annex 2 Designated EHV charges'!$A$10:$A$400, MATCH(0, IF(ISBLANK('Annex 2 Designated EHV charges'!$A$10:$A$400),1, COUNTIF(A$4:$A226, 'Annex 2 Designated EHV charges'!$A$10:$A$400)), 0)),"")</f>
        <v/>
      </c>
      <c r="B227" s="94" t="str">
        <f>IF($A227="","",VLOOKUP($A227,'Annex 2 Designated EHV charges'!$A:$O,2,0))</f>
        <v/>
      </c>
      <c r="C227" s="95" t="str">
        <f>IF($A227="","",VLOOKUP($A227,'Annex 2 Designated EHV charges'!$A:$O,3,0))</f>
        <v/>
      </c>
      <c r="D227" s="94" t="str">
        <f>IF($A227="","",VLOOKUP($A227,'Annex 2 Designated EHV charges'!$A:$O,7,0))</f>
        <v/>
      </c>
      <c r="E227" s="97" t="str">
        <f>IFERROR(IF(VLOOKUP($A227,'Annex 2 Designated EHV charges'!$A:$O,9,FALSE)=0,"",VLOOKUP($A227,'Annex 2 Designated EHV charges'!$A:$O,9,FALSE)),"")</f>
        <v/>
      </c>
      <c r="F227" s="195" t="str">
        <f>IFERROR(IF(VLOOKUP($A227,'Annex 2 Designated EHV charges'!$A:$O,10,FALSE)=0,"",VLOOKUP($A227,'Annex 2 Designated EHV charges'!$A:$O,10,FALSE)),"")</f>
        <v/>
      </c>
      <c r="G227" s="195" t="str">
        <f>IFERROR(IF(VLOOKUP($A227,'Annex 2 Designated EHV charges'!$A:$O,11,FALSE)=0,"",VLOOKUP($A227,'Annex 2 Designated EHV charges'!$A:$O,11,FALSE)),"")</f>
        <v/>
      </c>
      <c r="H227" s="195" t="str">
        <f>IFERROR(IF(VLOOKUP($A227,'Annex 2 Designated EHV charges'!$A:$O,12,FALSE)=0,"",VLOOKUP($A227,'Annex 2 Designated EHV charges'!$A:$O,12,FALSE)),"")</f>
        <v/>
      </c>
    </row>
    <row r="228" spans="1:8" x14ac:dyDescent="0.2">
      <c r="A228" s="94" t="str" cm="1">
        <f t="array" ref="A228">IFERROR(INDEX('Annex 2 Designated EHV charges'!$A$10:$A$400, MATCH(0, IF(ISBLANK('Annex 2 Designated EHV charges'!$A$10:$A$400),1, COUNTIF(A$4:$A227, 'Annex 2 Designated EHV charges'!$A$10:$A$400)), 0)),"")</f>
        <v/>
      </c>
      <c r="B228" s="94" t="str">
        <f>IF($A228="","",VLOOKUP($A228,'Annex 2 Designated EHV charges'!$A:$O,2,0))</f>
        <v/>
      </c>
      <c r="C228" s="95" t="str">
        <f>IF($A228="","",VLOOKUP($A228,'Annex 2 Designated EHV charges'!$A:$O,3,0))</f>
        <v/>
      </c>
      <c r="D228" s="94" t="str">
        <f>IF($A228="","",VLOOKUP($A228,'Annex 2 Designated EHV charges'!$A:$O,7,0))</f>
        <v/>
      </c>
      <c r="E228" s="97" t="str">
        <f>IFERROR(IF(VLOOKUP($A228,'Annex 2 Designated EHV charges'!$A:$O,9,FALSE)=0,"",VLOOKUP($A228,'Annex 2 Designated EHV charges'!$A:$O,9,FALSE)),"")</f>
        <v/>
      </c>
      <c r="F228" s="195" t="str">
        <f>IFERROR(IF(VLOOKUP($A228,'Annex 2 Designated EHV charges'!$A:$O,10,FALSE)=0,"",VLOOKUP($A228,'Annex 2 Designated EHV charges'!$A:$O,10,FALSE)),"")</f>
        <v/>
      </c>
      <c r="G228" s="195" t="str">
        <f>IFERROR(IF(VLOOKUP($A228,'Annex 2 Designated EHV charges'!$A:$O,11,FALSE)=0,"",VLOOKUP($A228,'Annex 2 Designated EHV charges'!$A:$O,11,FALSE)),"")</f>
        <v/>
      </c>
      <c r="H228" s="195" t="str">
        <f>IFERROR(IF(VLOOKUP($A228,'Annex 2 Designated EHV charges'!$A:$O,12,FALSE)=0,"",VLOOKUP($A228,'Annex 2 Designated EHV charges'!$A:$O,12,FALSE)),"")</f>
        <v/>
      </c>
    </row>
    <row r="229" spans="1:8" x14ac:dyDescent="0.2">
      <c r="A229" s="94" t="str" cm="1">
        <f t="array" ref="A229">IFERROR(INDEX('Annex 2 Designated EHV charges'!$A$10:$A$400, MATCH(0, IF(ISBLANK('Annex 2 Designated EHV charges'!$A$10:$A$400),1, COUNTIF(A$4:$A228, 'Annex 2 Designated EHV charges'!$A$10:$A$400)), 0)),"")</f>
        <v/>
      </c>
      <c r="B229" s="94" t="str">
        <f>IF($A229="","",VLOOKUP($A229,'Annex 2 Designated EHV charges'!$A:$O,2,0))</f>
        <v/>
      </c>
      <c r="C229" s="95" t="str">
        <f>IF($A229="","",VLOOKUP($A229,'Annex 2 Designated EHV charges'!$A:$O,3,0))</f>
        <v/>
      </c>
      <c r="D229" s="94" t="str">
        <f>IF($A229="","",VLOOKUP($A229,'Annex 2 Designated EHV charges'!$A:$O,7,0))</f>
        <v/>
      </c>
      <c r="E229" s="97" t="str">
        <f>IFERROR(IF(VLOOKUP($A229,'Annex 2 Designated EHV charges'!$A:$O,9,FALSE)=0,"",VLOOKUP($A229,'Annex 2 Designated EHV charges'!$A:$O,9,FALSE)),"")</f>
        <v/>
      </c>
      <c r="F229" s="195" t="str">
        <f>IFERROR(IF(VLOOKUP($A229,'Annex 2 Designated EHV charges'!$A:$O,10,FALSE)=0,"",VLOOKUP($A229,'Annex 2 Designated EHV charges'!$A:$O,10,FALSE)),"")</f>
        <v/>
      </c>
      <c r="G229" s="195" t="str">
        <f>IFERROR(IF(VLOOKUP($A229,'Annex 2 Designated EHV charges'!$A:$O,11,FALSE)=0,"",VLOOKUP($A229,'Annex 2 Designated EHV charges'!$A:$O,11,FALSE)),"")</f>
        <v/>
      </c>
      <c r="H229" s="195" t="str">
        <f>IFERROR(IF(VLOOKUP($A229,'Annex 2 Designated EHV charges'!$A:$O,12,FALSE)=0,"",VLOOKUP($A229,'Annex 2 Designated EHV charges'!$A:$O,12,FALSE)),"")</f>
        <v/>
      </c>
    </row>
    <row r="230" spans="1:8" x14ac:dyDescent="0.2">
      <c r="A230" s="94" t="str" cm="1">
        <f t="array" ref="A230">IFERROR(INDEX('Annex 2 Designated EHV charges'!$A$10:$A$400, MATCH(0, IF(ISBLANK('Annex 2 Designated EHV charges'!$A$10:$A$400),1, COUNTIF(A$4:$A229, 'Annex 2 Designated EHV charges'!$A$10:$A$400)), 0)),"")</f>
        <v/>
      </c>
      <c r="B230" s="94" t="str">
        <f>IF($A230="","",VLOOKUP($A230,'Annex 2 Designated EHV charges'!$A:$O,2,0))</f>
        <v/>
      </c>
      <c r="C230" s="95" t="str">
        <f>IF($A230="","",VLOOKUP($A230,'Annex 2 Designated EHV charges'!$A:$O,3,0))</f>
        <v/>
      </c>
      <c r="D230" s="94" t="str">
        <f>IF($A230="","",VLOOKUP($A230,'Annex 2 Designated EHV charges'!$A:$O,7,0))</f>
        <v/>
      </c>
      <c r="E230" s="97" t="str">
        <f>IFERROR(IF(VLOOKUP($A230,'Annex 2 Designated EHV charges'!$A:$O,9,FALSE)=0,"",VLOOKUP($A230,'Annex 2 Designated EHV charges'!$A:$O,9,FALSE)),"")</f>
        <v/>
      </c>
      <c r="F230" s="195" t="str">
        <f>IFERROR(IF(VLOOKUP($A230,'Annex 2 Designated EHV charges'!$A:$O,10,FALSE)=0,"",VLOOKUP($A230,'Annex 2 Designated EHV charges'!$A:$O,10,FALSE)),"")</f>
        <v/>
      </c>
      <c r="G230" s="195" t="str">
        <f>IFERROR(IF(VLOOKUP($A230,'Annex 2 Designated EHV charges'!$A:$O,11,FALSE)=0,"",VLOOKUP($A230,'Annex 2 Designated EHV charges'!$A:$O,11,FALSE)),"")</f>
        <v/>
      </c>
      <c r="H230" s="195" t="str">
        <f>IFERROR(IF(VLOOKUP($A230,'Annex 2 Designated EHV charges'!$A:$O,12,FALSE)=0,"",VLOOKUP($A230,'Annex 2 Designated EHV charges'!$A:$O,12,FALSE)),"")</f>
        <v/>
      </c>
    </row>
    <row r="231" spans="1:8" x14ac:dyDescent="0.2">
      <c r="A231" s="94" t="str" cm="1">
        <f t="array" ref="A231">IFERROR(INDEX('Annex 2 Designated EHV charges'!$A$10:$A$400, MATCH(0, IF(ISBLANK('Annex 2 Designated EHV charges'!$A$10:$A$400),1, COUNTIF(A$4:$A230, 'Annex 2 Designated EHV charges'!$A$10:$A$400)), 0)),"")</f>
        <v/>
      </c>
      <c r="B231" s="94" t="str">
        <f>IF($A231="","",VLOOKUP($A231,'Annex 2 Designated EHV charges'!$A:$O,2,0))</f>
        <v/>
      </c>
      <c r="C231" s="95" t="str">
        <f>IF($A231="","",VLOOKUP($A231,'Annex 2 Designated EHV charges'!$A:$O,3,0))</f>
        <v/>
      </c>
      <c r="D231" s="94" t="str">
        <f>IF($A231="","",VLOOKUP($A231,'Annex 2 Designated EHV charges'!$A:$O,7,0))</f>
        <v/>
      </c>
      <c r="E231" s="97" t="str">
        <f>IFERROR(IF(VLOOKUP($A231,'Annex 2 Designated EHV charges'!$A:$O,9,FALSE)=0,"",VLOOKUP($A231,'Annex 2 Designated EHV charges'!$A:$O,9,FALSE)),"")</f>
        <v/>
      </c>
      <c r="F231" s="195" t="str">
        <f>IFERROR(IF(VLOOKUP($A231,'Annex 2 Designated EHV charges'!$A:$O,10,FALSE)=0,"",VLOOKUP($A231,'Annex 2 Designated EHV charges'!$A:$O,10,FALSE)),"")</f>
        <v/>
      </c>
      <c r="G231" s="195" t="str">
        <f>IFERROR(IF(VLOOKUP($A231,'Annex 2 Designated EHV charges'!$A:$O,11,FALSE)=0,"",VLOOKUP($A231,'Annex 2 Designated EHV charges'!$A:$O,11,FALSE)),"")</f>
        <v/>
      </c>
      <c r="H231" s="195" t="str">
        <f>IFERROR(IF(VLOOKUP($A231,'Annex 2 Designated EHV charges'!$A:$O,12,FALSE)=0,"",VLOOKUP($A231,'Annex 2 Designated EHV charges'!$A:$O,12,FALSE)),"")</f>
        <v/>
      </c>
    </row>
    <row r="232" spans="1:8" x14ac:dyDescent="0.2">
      <c r="A232" s="94" t="str" cm="1">
        <f t="array" ref="A232">IFERROR(INDEX('Annex 2 Designated EHV charges'!$A$10:$A$400, MATCH(0, IF(ISBLANK('Annex 2 Designated EHV charges'!$A$10:$A$400),1, COUNTIF(A$4:$A231, 'Annex 2 Designated EHV charges'!$A$10:$A$400)), 0)),"")</f>
        <v/>
      </c>
      <c r="B232" s="94" t="str">
        <f>IF($A232="","",VLOOKUP($A232,'Annex 2 Designated EHV charges'!$A:$O,2,0))</f>
        <v/>
      </c>
      <c r="C232" s="95" t="str">
        <f>IF($A232="","",VLOOKUP($A232,'Annex 2 Designated EHV charges'!$A:$O,3,0))</f>
        <v/>
      </c>
      <c r="D232" s="94" t="str">
        <f>IF($A232="","",VLOOKUP($A232,'Annex 2 Designated EHV charges'!$A:$O,7,0))</f>
        <v/>
      </c>
      <c r="E232" s="97" t="str">
        <f>IFERROR(IF(VLOOKUP($A232,'Annex 2 Designated EHV charges'!$A:$O,9,FALSE)=0,"",VLOOKUP($A232,'Annex 2 Designated EHV charges'!$A:$O,9,FALSE)),"")</f>
        <v/>
      </c>
      <c r="F232" s="195" t="str">
        <f>IFERROR(IF(VLOOKUP($A232,'Annex 2 Designated EHV charges'!$A:$O,10,FALSE)=0,"",VLOOKUP($A232,'Annex 2 Designated EHV charges'!$A:$O,10,FALSE)),"")</f>
        <v/>
      </c>
      <c r="G232" s="195" t="str">
        <f>IFERROR(IF(VLOOKUP($A232,'Annex 2 Designated EHV charges'!$A:$O,11,FALSE)=0,"",VLOOKUP($A232,'Annex 2 Designated EHV charges'!$A:$O,11,FALSE)),"")</f>
        <v/>
      </c>
      <c r="H232" s="195" t="str">
        <f>IFERROR(IF(VLOOKUP($A232,'Annex 2 Designated EHV charges'!$A:$O,12,FALSE)=0,"",VLOOKUP($A232,'Annex 2 Designated EHV charges'!$A:$O,12,FALSE)),"")</f>
        <v/>
      </c>
    </row>
    <row r="233" spans="1:8" x14ac:dyDescent="0.2">
      <c r="A233" s="94" t="str" cm="1">
        <f t="array" ref="A233">IFERROR(INDEX('Annex 2 Designated EHV charges'!$A$10:$A$400, MATCH(0, IF(ISBLANK('Annex 2 Designated EHV charges'!$A$10:$A$400),1, COUNTIF(A$4:$A232, 'Annex 2 Designated EHV charges'!$A$10:$A$400)), 0)),"")</f>
        <v/>
      </c>
      <c r="B233" s="94" t="str">
        <f>IF($A233="","",VLOOKUP($A233,'Annex 2 Designated EHV charges'!$A:$O,2,0))</f>
        <v/>
      </c>
      <c r="C233" s="95" t="str">
        <f>IF($A233="","",VLOOKUP($A233,'Annex 2 Designated EHV charges'!$A:$O,3,0))</f>
        <v/>
      </c>
      <c r="D233" s="94" t="str">
        <f>IF($A233="","",VLOOKUP($A233,'Annex 2 Designated EHV charges'!$A:$O,7,0))</f>
        <v/>
      </c>
      <c r="E233" s="97" t="str">
        <f>IFERROR(IF(VLOOKUP($A233,'Annex 2 Designated EHV charges'!$A:$O,9,FALSE)=0,"",VLOOKUP($A233,'Annex 2 Designated EHV charges'!$A:$O,9,FALSE)),"")</f>
        <v/>
      </c>
      <c r="F233" s="195" t="str">
        <f>IFERROR(IF(VLOOKUP($A233,'Annex 2 Designated EHV charges'!$A:$O,10,FALSE)=0,"",VLOOKUP($A233,'Annex 2 Designated EHV charges'!$A:$O,10,FALSE)),"")</f>
        <v/>
      </c>
      <c r="G233" s="195" t="str">
        <f>IFERROR(IF(VLOOKUP($A233,'Annex 2 Designated EHV charges'!$A:$O,11,FALSE)=0,"",VLOOKUP($A233,'Annex 2 Designated EHV charges'!$A:$O,11,FALSE)),"")</f>
        <v/>
      </c>
      <c r="H233" s="195" t="str">
        <f>IFERROR(IF(VLOOKUP($A233,'Annex 2 Designated EHV charges'!$A:$O,12,FALSE)=0,"",VLOOKUP($A233,'Annex 2 Designated EHV charges'!$A:$O,12,FALSE)),"")</f>
        <v/>
      </c>
    </row>
    <row r="234" spans="1:8" x14ac:dyDescent="0.2">
      <c r="A234" s="94" t="str" cm="1">
        <f t="array" ref="A234">IFERROR(INDEX('Annex 2 Designated EHV charges'!$A$10:$A$400, MATCH(0, IF(ISBLANK('Annex 2 Designated EHV charges'!$A$10:$A$400),1, COUNTIF(A$4:$A233, 'Annex 2 Designated EHV charges'!$A$10:$A$400)), 0)),"")</f>
        <v/>
      </c>
      <c r="B234" s="94" t="str">
        <f>IF($A234="","",VLOOKUP($A234,'Annex 2 Designated EHV charges'!$A:$O,2,0))</f>
        <v/>
      </c>
      <c r="C234" s="95" t="str">
        <f>IF($A234="","",VLOOKUP($A234,'Annex 2 Designated EHV charges'!$A:$O,3,0))</f>
        <v/>
      </c>
      <c r="D234" s="94" t="str">
        <f>IF($A234="","",VLOOKUP($A234,'Annex 2 Designated EHV charges'!$A:$O,7,0))</f>
        <v/>
      </c>
      <c r="E234" s="97" t="str">
        <f>IFERROR(IF(VLOOKUP($A234,'Annex 2 Designated EHV charges'!$A:$O,9,FALSE)=0,"",VLOOKUP($A234,'Annex 2 Designated EHV charges'!$A:$O,9,FALSE)),"")</f>
        <v/>
      </c>
      <c r="F234" s="195" t="str">
        <f>IFERROR(IF(VLOOKUP($A234,'Annex 2 Designated EHV charges'!$A:$O,10,FALSE)=0,"",VLOOKUP($A234,'Annex 2 Designated EHV charges'!$A:$O,10,FALSE)),"")</f>
        <v/>
      </c>
      <c r="G234" s="195" t="str">
        <f>IFERROR(IF(VLOOKUP($A234,'Annex 2 Designated EHV charges'!$A:$O,11,FALSE)=0,"",VLOOKUP($A234,'Annex 2 Designated EHV charges'!$A:$O,11,FALSE)),"")</f>
        <v/>
      </c>
      <c r="H234" s="195" t="str">
        <f>IFERROR(IF(VLOOKUP($A234,'Annex 2 Designated EHV charges'!$A:$O,12,FALSE)=0,"",VLOOKUP($A234,'Annex 2 Designated EHV charges'!$A:$O,12,FALSE)),"")</f>
        <v/>
      </c>
    </row>
    <row r="235" spans="1:8" x14ac:dyDescent="0.2">
      <c r="A235" s="94" t="str" cm="1">
        <f t="array" ref="A235">IFERROR(INDEX('Annex 2 Designated EHV charges'!$A$10:$A$400, MATCH(0, IF(ISBLANK('Annex 2 Designated EHV charges'!$A$10:$A$400),1, COUNTIF(A$4:$A234, 'Annex 2 Designated EHV charges'!$A$10:$A$400)), 0)),"")</f>
        <v/>
      </c>
      <c r="B235" s="94" t="str">
        <f>IF($A235="","",VLOOKUP($A235,'Annex 2 Designated EHV charges'!$A:$O,2,0))</f>
        <v/>
      </c>
      <c r="C235" s="95" t="str">
        <f>IF($A235="","",VLOOKUP($A235,'Annex 2 Designated EHV charges'!$A:$O,3,0))</f>
        <v/>
      </c>
      <c r="D235" s="94" t="str">
        <f>IF($A235="","",VLOOKUP($A235,'Annex 2 Designated EHV charges'!$A:$O,7,0))</f>
        <v/>
      </c>
      <c r="E235" s="97" t="str">
        <f>IFERROR(IF(VLOOKUP($A235,'Annex 2 Designated EHV charges'!$A:$O,9,FALSE)=0,"",VLOOKUP($A235,'Annex 2 Designated EHV charges'!$A:$O,9,FALSE)),"")</f>
        <v/>
      </c>
      <c r="F235" s="195" t="str">
        <f>IFERROR(IF(VLOOKUP($A235,'Annex 2 Designated EHV charges'!$A:$O,10,FALSE)=0,"",VLOOKUP($A235,'Annex 2 Designated EHV charges'!$A:$O,10,FALSE)),"")</f>
        <v/>
      </c>
      <c r="G235" s="195" t="str">
        <f>IFERROR(IF(VLOOKUP($A235,'Annex 2 Designated EHV charges'!$A:$O,11,FALSE)=0,"",VLOOKUP($A235,'Annex 2 Designated EHV charges'!$A:$O,11,FALSE)),"")</f>
        <v/>
      </c>
      <c r="H235" s="195" t="str">
        <f>IFERROR(IF(VLOOKUP($A235,'Annex 2 Designated EHV charges'!$A:$O,12,FALSE)=0,"",VLOOKUP($A235,'Annex 2 Designated EHV charges'!$A:$O,12,FALSE)),"")</f>
        <v/>
      </c>
    </row>
    <row r="236" spans="1:8" x14ac:dyDescent="0.2">
      <c r="A236" s="94" t="str" cm="1">
        <f t="array" ref="A236">IFERROR(INDEX('Annex 2 Designated EHV charges'!$A$10:$A$400, MATCH(0, IF(ISBLANK('Annex 2 Designated EHV charges'!$A$10:$A$400),1, COUNTIF(A$4:$A235, 'Annex 2 Designated EHV charges'!$A$10:$A$400)), 0)),"")</f>
        <v/>
      </c>
      <c r="B236" s="94" t="str">
        <f>IF($A236="","",VLOOKUP($A236,'Annex 2 Designated EHV charges'!$A:$O,2,0))</f>
        <v/>
      </c>
      <c r="C236" s="95" t="str">
        <f>IF($A236="","",VLOOKUP($A236,'Annex 2 Designated EHV charges'!$A:$O,3,0))</f>
        <v/>
      </c>
      <c r="D236" s="94" t="str">
        <f>IF($A236="","",VLOOKUP($A236,'Annex 2 Designated EHV charges'!$A:$O,7,0))</f>
        <v/>
      </c>
      <c r="E236" s="97" t="str">
        <f>IFERROR(IF(VLOOKUP($A236,'Annex 2 Designated EHV charges'!$A:$O,9,FALSE)=0,"",VLOOKUP($A236,'Annex 2 Designated EHV charges'!$A:$O,9,FALSE)),"")</f>
        <v/>
      </c>
      <c r="F236" s="195" t="str">
        <f>IFERROR(IF(VLOOKUP($A236,'Annex 2 Designated EHV charges'!$A:$O,10,FALSE)=0,"",VLOOKUP($A236,'Annex 2 Designated EHV charges'!$A:$O,10,FALSE)),"")</f>
        <v/>
      </c>
      <c r="G236" s="195" t="str">
        <f>IFERROR(IF(VLOOKUP($A236,'Annex 2 Designated EHV charges'!$A:$O,11,FALSE)=0,"",VLOOKUP($A236,'Annex 2 Designated EHV charges'!$A:$O,11,FALSE)),"")</f>
        <v/>
      </c>
      <c r="H236" s="195" t="str">
        <f>IFERROR(IF(VLOOKUP($A236,'Annex 2 Designated EHV charges'!$A:$O,12,FALSE)=0,"",VLOOKUP($A236,'Annex 2 Designated EHV charges'!$A:$O,12,FALSE)),"")</f>
        <v/>
      </c>
    </row>
    <row r="237" spans="1:8" x14ac:dyDescent="0.2">
      <c r="A237" s="94" t="str" cm="1">
        <f t="array" ref="A237">IFERROR(INDEX('Annex 2 Designated EHV charges'!$A$10:$A$400, MATCH(0, IF(ISBLANK('Annex 2 Designated EHV charges'!$A$10:$A$400),1, COUNTIF(A$4:$A236, 'Annex 2 Designated EHV charges'!$A$10:$A$400)), 0)),"")</f>
        <v/>
      </c>
      <c r="B237" s="94" t="str">
        <f>IF($A237="","",VLOOKUP($A237,'Annex 2 Designated EHV charges'!$A:$O,2,0))</f>
        <v/>
      </c>
      <c r="C237" s="95" t="str">
        <f>IF($A237="","",VLOOKUP($A237,'Annex 2 Designated EHV charges'!$A:$O,3,0))</f>
        <v/>
      </c>
      <c r="D237" s="94" t="str">
        <f>IF($A237="","",VLOOKUP($A237,'Annex 2 Designated EHV charges'!$A:$O,7,0))</f>
        <v/>
      </c>
      <c r="E237" s="97" t="str">
        <f>IFERROR(IF(VLOOKUP($A237,'Annex 2 Designated EHV charges'!$A:$O,9,FALSE)=0,"",VLOOKUP($A237,'Annex 2 Designated EHV charges'!$A:$O,9,FALSE)),"")</f>
        <v/>
      </c>
      <c r="F237" s="195" t="str">
        <f>IFERROR(IF(VLOOKUP($A237,'Annex 2 Designated EHV charges'!$A:$O,10,FALSE)=0,"",VLOOKUP($A237,'Annex 2 Designated EHV charges'!$A:$O,10,FALSE)),"")</f>
        <v/>
      </c>
      <c r="G237" s="195" t="str">
        <f>IFERROR(IF(VLOOKUP($A237,'Annex 2 Designated EHV charges'!$A:$O,11,FALSE)=0,"",VLOOKUP($A237,'Annex 2 Designated EHV charges'!$A:$O,11,FALSE)),"")</f>
        <v/>
      </c>
      <c r="H237" s="195" t="str">
        <f>IFERROR(IF(VLOOKUP($A237,'Annex 2 Designated EHV charges'!$A:$O,12,FALSE)=0,"",VLOOKUP($A237,'Annex 2 Designated EHV charges'!$A:$O,12,FALSE)),"")</f>
        <v/>
      </c>
    </row>
    <row r="238" spans="1:8" x14ac:dyDescent="0.2">
      <c r="A238" s="94" t="str" cm="1">
        <f t="array" ref="A238">IFERROR(INDEX('Annex 2 Designated EHV charges'!$A$10:$A$400, MATCH(0, IF(ISBLANK('Annex 2 Designated EHV charges'!$A$10:$A$400),1, COUNTIF(A$4:$A237, 'Annex 2 Designated EHV charges'!$A$10:$A$400)), 0)),"")</f>
        <v/>
      </c>
      <c r="B238" s="94" t="str">
        <f>IF($A238="","",VLOOKUP($A238,'Annex 2 Designated EHV charges'!$A:$O,2,0))</f>
        <v/>
      </c>
      <c r="C238" s="95" t="str">
        <f>IF($A238="","",VLOOKUP($A238,'Annex 2 Designated EHV charges'!$A:$O,3,0))</f>
        <v/>
      </c>
      <c r="D238" s="94" t="str">
        <f>IF($A238="","",VLOOKUP($A238,'Annex 2 Designated EHV charges'!$A:$O,7,0))</f>
        <v/>
      </c>
      <c r="E238" s="97" t="str">
        <f>IFERROR(IF(VLOOKUP($A238,'Annex 2 Designated EHV charges'!$A:$O,9,FALSE)=0,"",VLOOKUP($A238,'Annex 2 Designated EHV charges'!$A:$O,9,FALSE)),"")</f>
        <v/>
      </c>
      <c r="F238" s="195" t="str">
        <f>IFERROR(IF(VLOOKUP($A238,'Annex 2 Designated EHV charges'!$A:$O,10,FALSE)=0,"",VLOOKUP($A238,'Annex 2 Designated EHV charges'!$A:$O,10,FALSE)),"")</f>
        <v/>
      </c>
      <c r="G238" s="195" t="str">
        <f>IFERROR(IF(VLOOKUP($A238,'Annex 2 Designated EHV charges'!$A:$O,11,FALSE)=0,"",VLOOKUP($A238,'Annex 2 Designated EHV charges'!$A:$O,11,FALSE)),"")</f>
        <v/>
      </c>
      <c r="H238" s="195" t="str">
        <f>IFERROR(IF(VLOOKUP($A238,'Annex 2 Designated EHV charges'!$A:$O,12,FALSE)=0,"",VLOOKUP($A238,'Annex 2 Designated EHV charges'!$A:$O,12,FALSE)),"")</f>
        <v/>
      </c>
    </row>
    <row r="239" spans="1:8" x14ac:dyDescent="0.2">
      <c r="A239" s="94" t="str" cm="1">
        <f t="array" ref="A239">IFERROR(INDEX('Annex 2 Designated EHV charges'!$A$10:$A$400, MATCH(0, IF(ISBLANK('Annex 2 Designated EHV charges'!$A$10:$A$400),1, COUNTIF(A$4:$A238, 'Annex 2 Designated EHV charges'!$A$10:$A$400)), 0)),"")</f>
        <v/>
      </c>
      <c r="B239" s="94" t="str">
        <f>IF($A239="","",VLOOKUP($A239,'Annex 2 Designated EHV charges'!$A:$O,2,0))</f>
        <v/>
      </c>
      <c r="C239" s="95" t="str">
        <f>IF($A239="","",VLOOKUP($A239,'Annex 2 Designated EHV charges'!$A:$O,3,0))</f>
        <v/>
      </c>
      <c r="D239" s="94" t="str">
        <f>IF($A239="","",VLOOKUP($A239,'Annex 2 Designated EHV charges'!$A:$O,7,0))</f>
        <v/>
      </c>
      <c r="E239" s="97" t="str">
        <f>IFERROR(IF(VLOOKUP($A239,'Annex 2 Designated EHV charges'!$A:$O,9,FALSE)=0,"",VLOOKUP($A239,'Annex 2 Designated EHV charges'!$A:$O,9,FALSE)),"")</f>
        <v/>
      </c>
      <c r="F239" s="195" t="str">
        <f>IFERROR(IF(VLOOKUP($A239,'Annex 2 Designated EHV charges'!$A:$O,10,FALSE)=0,"",VLOOKUP($A239,'Annex 2 Designated EHV charges'!$A:$O,10,FALSE)),"")</f>
        <v/>
      </c>
      <c r="G239" s="195" t="str">
        <f>IFERROR(IF(VLOOKUP($A239,'Annex 2 Designated EHV charges'!$A:$O,11,FALSE)=0,"",VLOOKUP($A239,'Annex 2 Designated EHV charges'!$A:$O,11,FALSE)),"")</f>
        <v/>
      </c>
      <c r="H239" s="195" t="str">
        <f>IFERROR(IF(VLOOKUP($A239,'Annex 2 Designated EHV charges'!$A:$O,12,FALSE)=0,"",VLOOKUP($A239,'Annex 2 Designated EHV charges'!$A:$O,12,FALSE)),"")</f>
        <v/>
      </c>
    </row>
    <row r="240" spans="1:8" x14ac:dyDescent="0.2">
      <c r="A240" s="94" t="str" cm="1">
        <f t="array" ref="A240">IFERROR(INDEX('Annex 2 Designated EHV charges'!$A$10:$A$400, MATCH(0, IF(ISBLANK('Annex 2 Designated EHV charges'!$A$10:$A$400),1, COUNTIF(A$4:$A239, 'Annex 2 Designated EHV charges'!$A$10:$A$400)), 0)),"")</f>
        <v/>
      </c>
      <c r="B240" s="94" t="str">
        <f>IF($A240="","",VLOOKUP($A240,'Annex 2 Designated EHV charges'!$A:$O,2,0))</f>
        <v/>
      </c>
      <c r="C240" s="95" t="str">
        <f>IF($A240="","",VLOOKUP($A240,'Annex 2 Designated EHV charges'!$A:$O,3,0))</f>
        <v/>
      </c>
      <c r="D240" s="94" t="str">
        <f>IF($A240="","",VLOOKUP($A240,'Annex 2 Designated EHV charges'!$A:$O,7,0))</f>
        <v/>
      </c>
      <c r="E240" s="97" t="str">
        <f>IFERROR(IF(VLOOKUP($A240,'Annex 2 Designated EHV charges'!$A:$O,9,FALSE)=0,"",VLOOKUP($A240,'Annex 2 Designated EHV charges'!$A:$O,9,FALSE)),"")</f>
        <v/>
      </c>
      <c r="F240" s="195" t="str">
        <f>IFERROR(IF(VLOOKUP($A240,'Annex 2 Designated EHV charges'!$A:$O,10,FALSE)=0,"",VLOOKUP($A240,'Annex 2 Designated EHV charges'!$A:$O,10,FALSE)),"")</f>
        <v/>
      </c>
      <c r="G240" s="195" t="str">
        <f>IFERROR(IF(VLOOKUP($A240,'Annex 2 Designated EHV charges'!$A:$O,11,FALSE)=0,"",VLOOKUP($A240,'Annex 2 Designated EHV charges'!$A:$O,11,FALSE)),"")</f>
        <v/>
      </c>
      <c r="H240" s="195" t="str">
        <f>IFERROR(IF(VLOOKUP($A240,'Annex 2 Designated EHV charges'!$A:$O,12,FALSE)=0,"",VLOOKUP($A240,'Annex 2 Designated EHV charges'!$A:$O,12,FALSE)),"")</f>
        <v/>
      </c>
    </row>
    <row r="241" spans="1:8" x14ac:dyDescent="0.2">
      <c r="A241" s="94" t="str" cm="1">
        <f t="array" ref="A241">IFERROR(INDEX('Annex 2 Designated EHV charges'!$A$10:$A$400, MATCH(0, IF(ISBLANK('Annex 2 Designated EHV charges'!$A$10:$A$400),1, COUNTIF(A$4:$A240, 'Annex 2 Designated EHV charges'!$A$10:$A$400)), 0)),"")</f>
        <v/>
      </c>
      <c r="B241" s="94" t="str">
        <f>IF($A241="","",VLOOKUP($A241,'Annex 2 Designated EHV charges'!$A:$O,2,0))</f>
        <v/>
      </c>
      <c r="C241" s="95" t="str">
        <f>IF($A241="","",VLOOKUP($A241,'Annex 2 Designated EHV charges'!$A:$O,3,0))</f>
        <v/>
      </c>
      <c r="D241" s="94" t="str">
        <f>IF($A241="","",VLOOKUP($A241,'Annex 2 Designated EHV charges'!$A:$O,7,0))</f>
        <v/>
      </c>
      <c r="E241" s="97" t="str">
        <f>IFERROR(IF(VLOOKUP($A241,'Annex 2 Designated EHV charges'!$A:$O,9,FALSE)=0,"",VLOOKUP($A241,'Annex 2 Designated EHV charges'!$A:$O,9,FALSE)),"")</f>
        <v/>
      </c>
      <c r="F241" s="195" t="str">
        <f>IFERROR(IF(VLOOKUP($A241,'Annex 2 Designated EHV charges'!$A:$O,10,FALSE)=0,"",VLOOKUP($A241,'Annex 2 Designated EHV charges'!$A:$O,10,FALSE)),"")</f>
        <v/>
      </c>
      <c r="G241" s="195" t="str">
        <f>IFERROR(IF(VLOOKUP($A241,'Annex 2 Designated EHV charges'!$A:$O,11,FALSE)=0,"",VLOOKUP($A241,'Annex 2 Designated EHV charges'!$A:$O,11,FALSE)),"")</f>
        <v/>
      </c>
      <c r="H241" s="195" t="str">
        <f>IFERROR(IF(VLOOKUP($A241,'Annex 2 Designated EHV charges'!$A:$O,12,FALSE)=0,"",VLOOKUP($A241,'Annex 2 Designated EHV charges'!$A:$O,12,FALSE)),"")</f>
        <v/>
      </c>
    </row>
    <row r="242" spans="1:8" x14ac:dyDescent="0.2">
      <c r="A242" s="94" t="str" cm="1">
        <f t="array" ref="A242">IFERROR(INDEX('Annex 2 Designated EHV charges'!$A$10:$A$400, MATCH(0, IF(ISBLANK('Annex 2 Designated EHV charges'!$A$10:$A$400),1, COUNTIF(A$4:$A241, 'Annex 2 Designated EHV charges'!$A$10:$A$400)), 0)),"")</f>
        <v/>
      </c>
      <c r="B242" s="94" t="str">
        <f>IF($A242="","",VLOOKUP($A242,'Annex 2 Designated EHV charges'!$A:$O,2,0))</f>
        <v/>
      </c>
      <c r="C242" s="95" t="str">
        <f>IF($A242="","",VLOOKUP($A242,'Annex 2 Designated EHV charges'!$A:$O,3,0))</f>
        <v/>
      </c>
      <c r="D242" s="94" t="str">
        <f>IF($A242="","",VLOOKUP($A242,'Annex 2 Designated EHV charges'!$A:$O,7,0))</f>
        <v/>
      </c>
      <c r="E242" s="97" t="str">
        <f>IFERROR(IF(VLOOKUP($A242,'Annex 2 Designated EHV charges'!$A:$O,9,FALSE)=0,"",VLOOKUP($A242,'Annex 2 Designated EHV charges'!$A:$O,9,FALSE)),"")</f>
        <v/>
      </c>
      <c r="F242" s="195" t="str">
        <f>IFERROR(IF(VLOOKUP($A242,'Annex 2 Designated EHV charges'!$A:$O,10,FALSE)=0,"",VLOOKUP($A242,'Annex 2 Designated EHV charges'!$A:$O,10,FALSE)),"")</f>
        <v/>
      </c>
      <c r="G242" s="195" t="str">
        <f>IFERROR(IF(VLOOKUP($A242,'Annex 2 Designated EHV charges'!$A:$O,11,FALSE)=0,"",VLOOKUP($A242,'Annex 2 Designated EHV charges'!$A:$O,11,FALSE)),"")</f>
        <v/>
      </c>
      <c r="H242" s="195" t="str">
        <f>IFERROR(IF(VLOOKUP($A242,'Annex 2 Designated EHV charges'!$A:$O,12,FALSE)=0,"",VLOOKUP($A242,'Annex 2 Designated EHV charges'!$A:$O,12,FALSE)),"")</f>
        <v/>
      </c>
    </row>
    <row r="243" spans="1:8" x14ac:dyDescent="0.2">
      <c r="A243" s="94" t="str" cm="1">
        <f t="array" ref="A243">IFERROR(INDEX('Annex 2 Designated EHV charges'!$A$10:$A$400, MATCH(0, IF(ISBLANK('Annex 2 Designated EHV charges'!$A$10:$A$400),1, COUNTIF(A$4:$A242, 'Annex 2 Designated EHV charges'!$A$10:$A$400)), 0)),"")</f>
        <v/>
      </c>
      <c r="B243" s="94" t="str">
        <f>IF($A243="","",VLOOKUP($A243,'Annex 2 Designated EHV charges'!$A:$O,2,0))</f>
        <v/>
      </c>
      <c r="C243" s="95" t="str">
        <f>IF($A243="","",VLOOKUP($A243,'Annex 2 Designated EHV charges'!$A:$O,3,0))</f>
        <v/>
      </c>
      <c r="D243" s="94" t="str">
        <f>IF($A243="","",VLOOKUP($A243,'Annex 2 Designated EHV charges'!$A:$O,7,0))</f>
        <v/>
      </c>
      <c r="E243" s="97" t="str">
        <f>IFERROR(IF(VLOOKUP($A243,'Annex 2 Designated EHV charges'!$A:$O,9,FALSE)=0,"",VLOOKUP($A243,'Annex 2 Designated EHV charges'!$A:$O,9,FALSE)),"")</f>
        <v/>
      </c>
      <c r="F243" s="195" t="str">
        <f>IFERROR(IF(VLOOKUP($A243,'Annex 2 Designated EHV charges'!$A:$O,10,FALSE)=0,"",VLOOKUP($A243,'Annex 2 Designated EHV charges'!$A:$O,10,FALSE)),"")</f>
        <v/>
      </c>
      <c r="G243" s="195" t="str">
        <f>IFERROR(IF(VLOOKUP($A243,'Annex 2 Designated EHV charges'!$A:$O,11,FALSE)=0,"",VLOOKUP($A243,'Annex 2 Designated EHV charges'!$A:$O,11,FALSE)),"")</f>
        <v/>
      </c>
      <c r="H243" s="195" t="str">
        <f>IFERROR(IF(VLOOKUP($A243,'Annex 2 Designated EHV charges'!$A:$O,12,FALSE)=0,"",VLOOKUP($A243,'Annex 2 Designated EHV charges'!$A:$O,12,FALSE)),"")</f>
        <v/>
      </c>
    </row>
    <row r="244" spans="1:8" x14ac:dyDescent="0.2">
      <c r="A244" s="94" t="str" cm="1">
        <f t="array" ref="A244">IFERROR(INDEX('Annex 2 Designated EHV charges'!$A$10:$A$400, MATCH(0, IF(ISBLANK('Annex 2 Designated EHV charges'!$A$10:$A$400),1, COUNTIF(A$4:$A243, 'Annex 2 Designated EHV charges'!$A$10:$A$400)), 0)),"")</f>
        <v/>
      </c>
      <c r="B244" s="94" t="str">
        <f>IF($A244="","",VLOOKUP($A244,'Annex 2 Designated EHV charges'!$A:$O,2,0))</f>
        <v/>
      </c>
      <c r="C244" s="95" t="str">
        <f>IF($A244="","",VLOOKUP($A244,'Annex 2 Designated EHV charges'!$A:$O,3,0))</f>
        <v/>
      </c>
      <c r="D244" s="94" t="str">
        <f>IF($A244="","",VLOOKUP($A244,'Annex 2 Designated EHV charges'!$A:$O,7,0))</f>
        <v/>
      </c>
      <c r="E244" s="97" t="str">
        <f>IFERROR(IF(VLOOKUP($A244,'Annex 2 Designated EHV charges'!$A:$O,9,FALSE)=0,"",VLOOKUP($A244,'Annex 2 Designated EHV charges'!$A:$O,9,FALSE)),"")</f>
        <v/>
      </c>
      <c r="F244" s="195" t="str">
        <f>IFERROR(IF(VLOOKUP($A244,'Annex 2 Designated EHV charges'!$A:$O,10,FALSE)=0,"",VLOOKUP($A244,'Annex 2 Designated EHV charges'!$A:$O,10,FALSE)),"")</f>
        <v/>
      </c>
      <c r="G244" s="195" t="str">
        <f>IFERROR(IF(VLOOKUP($A244,'Annex 2 Designated EHV charges'!$A:$O,11,FALSE)=0,"",VLOOKUP($A244,'Annex 2 Designated EHV charges'!$A:$O,11,FALSE)),"")</f>
        <v/>
      </c>
      <c r="H244" s="195" t="str">
        <f>IFERROR(IF(VLOOKUP($A244,'Annex 2 Designated EHV charges'!$A:$O,12,FALSE)=0,"",VLOOKUP($A244,'Annex 2 Designated EHV charges'!$A:$O,12,FALSE)),"")</f>
        <v/>
      </c>
    </row>
    <row r="245" spans="1:8" x14ac:dyDescent="0.2">
      <c r="A245" s="94" t="str" cm="1">
        <f t="array" ref="A245">IFERROR(INDEX('Annex 2 Designated EHV charges'!$A$10:$A$400, MATCH(0, IF(ISBLANK('Annex 2 Designated EHV charges'!$A$10:$A$400),1, COUNTIF(A$4:$A244, 'Annex 2 Designated EHV charges'!$A$10:$A$400)), 0)),"")</f>
        <v/>
      </c>
      <c r="B245" s="94" t="str">
        <f>IF($A245="","",VLOOKUP($A245,'Annex 2 Designated EHV charges'!$A:$O,2,0))</f>
        <v/>
      </c>
      <c r="C245" s="95" t="str">
        <f>IF($A245="","",VLOOKUP($A245,'Annex 2 Designated EHV charges'!$A:$O,3,0))</f>
        <v/>
      </c>
      <c r="D245" s="94" t="str">
        <f>IF($A245="","",VLOOKUP($A245,'Annex 2 Designated EHV charges'!$A:$O,7,0))</f>
        <v/>
      </c>
      <c r="E245" s="97" t="str">
        <f>IFERROR(IF(VLOOKUP($A245,'Annex 2 Designated EHV charges'!$A:$O,9,FALSE)=0,"",VLOOKUP($A245,'Annex 2 Designated EHV charges'!$A:$O,9,FALSE)),"")</f>
        <v/>
      </c>
      <c r="F245" s="195" t="str">
        <f>IFERROR(IF(VLOOKUP($A245,'Annex 2 Designated EHV charges'!$A:$O,10,FALSE)=0,"",VLOOKUP($A245,'Annex 2 Designated EHV charges'!$A:$O,10,FALSE)),"")</f>
        <v/>
      </c>
      <c r="G245" s="195" t="str">
        <f>IFERROR(IF(VLOOKUP($A245,'Annex 2 Designated EHV charges'!$A:$O,11,FALSE)=0,"",VLOOKUP($A245,'Annex 2 Designated EHV charges'!$A:$O,11,FALSE)),"")</f>
        <v/>
      </c>
      <c r="H245" s="195" t="str">
        <f>IFERROR(IF(VLOOKUP($A245,'Annex 2 Designated EHV charges'!$A:$O,12,FALSE)=0,"",VLOOKUP($A245,'Annex 2 Designated EHV charges'!$A:$O,12,FALSE)),"")</f>
        <v/>
      </c>
    </row>
    <row r="246" spans="1:8" x14ac:dyDescent="0.2">
      <c r="A246" s="94" t="str" cm="1">
        <f t="array" ref="A246">IFERROR(INDEX('Annex 2 Designated EHV charges'!$A$10:$A$400, MATCH(0, IF(ISBLANK('Annex 2 Designated EHV charges'!$A$10:$A$400),1, COUNTIF(A$4:$A245, 'Annex 2 Designated EHV charges'!$A$10:$A$400)), 0)),"")</f>
        <v/>
      </c>
      <c r="B246" s="94" t="str">
        <f>IF($A246="","",VLOOKUP($A246,'Annex 2 Designated EHV charges'!$A:$O,2,0))</f>
        <v/>
      </c>
      <c r="C246" s="95" t="str">
        <f>IF($A246="","",VLOOKUP($A246,'Annex 2 Designated EHV charges'!$A:$O,3,0))</f>
        <v/>
      </c>
      <c r="D246" s="94" t="str">
        <f>IF($A246="","",VLOOKUP($A246,'Annex 2 Designated EHV charges'!$A:$O,7,0))</f>
        <v/>
      </c>
      <c r="E246" s="97" t="str">
        <f>IFERROR(IF(VLOOKUP($A246,'Annex 2 Designated EHV charges'!$A:$O,9,FALSE)=0,"",VLOOKUP($A246,'Annex 2 Designated EHV charges'!$A:$O,9,FALSE)),"")</f>
        <v/>
      </c>
      <c r="F246" s="195" t="str">
        <f>IFERROR(IF(VLOOKUP($A246,'Annex 2 Designated EHV charges'!$A:$O,10,FALSE)=0,"",VLOOKUP($A246,'Annex 2 Designated EHV charges'!$A:$O,10,FALSE)),"")</f>
        <v/>
      </c>
      <c r="G246" s="195" t="str">
        <f>IFERROR(IF(VLOOKUP($A246,'Annex 2 Designated EHV charges'!$A:$O,11,FALSE)=0,"",VLOOKUP($A246,'Annex 2 Designated EHV charges'!$A:$O,11,FALSE)),"")</f>
        <v/>
      </c>
      <c r="H246" s="195" t="str">
        <f>IFERROR(IF(VLOOKUP($A246,'Annex 2 Designated EHV charges'!$A:$O,12,FALSE)=0,"",VLOOKUP($A246,'Annex 2 Designated EHV charges'!$A:$O,12,FALSE)),"")</f>
        <v/>
      </c>
    </row>
    <row r="247" spans="1:8" x14ac:dyDescent="0.2">
      <c r="A247" s="94" t="str" cm="1">
        <f t="array" ref="A247">IFERROR(INDEX('Annex 2 Designated EHV charges'!$A$10:$A$400, MATCH(0, IF(ISBLANK('Annex 2 Designated EHV charges'!$A$10:$A$400),1, COUNTIF(A$4:$A246, 'Annex 2 Designated EHV charges'!$A$10:$A$400)), 0)),"")</f>
        <v/>
      </c>
      <c r="B247" s="94" t="str">
        <f>IF($A247="","",VLOOKUP($A247,'Annex 2 Designated EHV charges'!$A:$O,2,0))</f>
        <v/>
      </c>
      <c r="C247" s="95" t="str">
        <f>IF($A247="","",VLOOKUP($A247,'Annex 2 Designated EHV charges'!$A:$O,3,0))</f>
        <v/>
      </c>
      <c r="D247" s="94" t="str">
        <f>IF($A247="","",VLOOKUP($A247,'Annex 2 Designated EHV charges'!$A:$O,7,0))</f>
        <v/>
      </c>
      <c r="E247" s="97" t="str">
        <f>IFERROR(IF(VLOOKUP($A247,'Annex 2 Designated EHV charges'!$A:$O,9,FALSE)=0,"",VLOOKUP($A247,'Annex 2 Designated EHV charges'!$A:$O,9,FALSE)),"")</f>
        <v/>
      </c>
      <c r="F247" s="195" t="str">
        <f>IFERROR(IF(VLOOKUP($A247,'Annex 2 Designated EHV charges'!$A:$O,10,FALSE)=0,"",VLOOKUP($A247,'Annex 2 Designated EHV charges'!$A:$O,10,FALSE)),"")</f>
        <v/>
      </c>
      <c r="G247" s="195" t="str">
        <f>IFERROR(IF(VLOOKUP($A247,'Annex 2 Designated EHV charges'!$A:$O,11,FALSE)=0,"",VLOOKUP($A247,'Annex 2 Designated EHV charges'!$A:$O,11,FALSE)),"")</f>
        <v/>
      </c>
      <c r="H247" s="195" t="str">
        <f>IFERROR(IF(VLOOKUP($A247,'Annex 2 Designated EHV charges'!$A:$O,12,FALSE)=0,"",VLOOKUP($A247,'Annex 2 Designated EHV charges'!$A:$O,12,FALSE)),"")</f>
        <v/>
      </c>
    </row>
    <row r="248" spans="1:8" x14ac:dyDescent="0.2">
      <c r="A248" s="94" t="str" cm="1">
        <f t="array" ref="A248">IFERROR(INDEX('Annex 2 Designated EHV charges'!$A$10:$A$400, MATCH(0, IF(ISBLANK('Annex 2 Designated EHV charges'!$A$10:$A$400),1, COUNTIF(A$4:$A247, 'Annex 2 Designated EHV charges'!$A$10:$A$400)), 0)),"")</f>
        <v/>
      </c>
      <c r="B248" s="94" t="str">
        <f>IF($A248="","",VLOOKUP($A248,'Annex 2 Designated EHV charges'!$A:$O,2,0))</f>
        <v/>
      </c>
      <c r="C248" s="95" t="str">
        <f>IF($A248="","",VLOOKUP($A248,'Annex 2 Designated EHV charges'!$A:$O,3,0))</f>
        <v/>
      </c>
      <c r="D248" s="94" t="str">
        <f>IF($A248="","",VLOOKUP($A248,'Annex 2 Designated EHV charges'!$A:$O,7,0))</f>
        <v/>
      </c>
      <c r="E248" s="97" t="str">
        <f>IFERROR(IF(VLOOKUP($A248,'Annex 2 Designated EHV charges'!$A:$O,9,FALSE)=0,"",VLOOKUP($A248,'Annex 2 Designated EHV charges'!$A:$O,9,FALSE)),"")</f>
        <v/>
      </c>
      <c r="F248" s="195" t="str">
        <f>IFERROR(IF(VLOOKUP($A248,'Annex 2 Designated EHV charges'!$A:$O,10,FALSE)=0,"",VLOOKUP($A248,'Annex 2 Designated EHV charges'!$A:$O,10,FALSE)),"")</f>
        <v/>
      </c>
      <c r="G248" s="195" t="str">
        <f>IFERROR(IF(VLOOKUP($A248,'Annex 2 Designated EHV charges'!$A:$O,11,FALSE)=0,"",VLOOKUP($A248,'Annex 2 Designated EHV charges'!$A:$O,11,FALSE)),"")</f>
        <v/>
      </c>
      <c r="H248" s="195" t="str">
        <f>IFERROR(IF(VLOOKUP($A248,'Annex 2 Designated EHV charges'!$A:$O,12,FALSE)=0,"",VLOOKUP($A248,'Annex 2 Designated EHV charges'!$A:$O,12,FALSE)),"")</f>
        <v/>
      </c>
    </row>
    <row r="249" spans="1:8" x14ac:dyDescent="0.2">
      <c r="A249" s="94" t="str" cm="1">
        <f t="array" ref="A249">IFERROR(INDEX('Annex 2 Designated EHV charges'!$A$10:$A$400, MATCH(0, IF(ISBLANK('Annex 2 Designated EHV charges'!$A$10:$A$400),1, COUNTIF(A$4:$A248, 'Annex 2 Designated EHV charges'!$A$10:$A$400)), 0)),"")</f>
        <v/>
      </c>
      <c r="B249" s="94" t="str">
        <f>IF($A249="","",VLOOKUP($A249,'Annex 2 Designated EHV charges'!$A:$O,2,0))</f>
        <v/>
      </c>
      <c r="C249" s="95" t="str">
        <f>IF($A249="","",VLOOKUP($A249,'Annex 2 Designated EHV charges'!$A:$O,3,0))</f>
        <v/>
      </c>
      <c r="D249" s="94" t="str">
        <f>IF($A249="","",VLOOKUP($A249,'Annex 2 Designated EHV charges'!$A:$O,7,0))</f>
        <v/>
      </c>
      <c r="E249" s="97" t="str">
        <f>IFERROR(IF(VLOOKUP($A249,'Annex 2 Designated EHV charges'!$A:$O,9,FALSE)=0,"",VLOOKUP($A249,'Annex 2 Designated EHV charges'!$A:$O,9,FALSE)),"")</f>
        <v/>
      </c>
      <c r="F249" s="195" t="str">
        <f>IFERROR(IF(VLOOKUP($A249,'Annex 2 Designated EHV charges'!$A:$O,10,FALSE)=0,"",VLOOKUP($A249,'Annex 2 Designated EHV charges'!$A:$O,10,FALSE)),"")</f>
        <v/>
      </c>
      <c r="G249" s="195" t="str">
        <f>IFERROR(IF(VLOOKUP($A249,'Annex 2 Designated EHV charges'!$A:$O,11,FALSE)=0,"",VLOOKUP($A249,'Annex 2 Designated EHV charges'!$A:$O,11,FALSE)),"")</f>
        <v/>
      </c>
      <c r="H249" s="195" t="str">
        <f>IFERROR(IF(VLOOKUP($A249,'Annex 2 Designated EHV charges'!$A:$O,12,FALSE)=0,"",VLOOKUP($A249,'Annex 2 Designated EHV charges'!$A:$O,12,FALSE)),"")</f>
        <v/>
      </c>
    </row>
    <row r="250" spans="1:8" x14ac:dyDescent="0.2">
      <c r="A250" s="94" t="str" cm="1">
        <f t="array" ref="A250">IFERROR(INDEX('Annex 2 Designated EHV charges'!$A$10:$A$400, MATCH(0, IF(ISBLANK('Annex 2 Designated EHV charges'!$A$10:$A$400),1, COUNTIF(A$4:$A249, 'Annex 2 Designated EHV charges'!$A$10:$A$400)), 0)),"")</f>
        <v/>
      </c>
      <c r="B250" s="94" t="str">
        <f>IF($A250="","",VLOOKUP($A250,'Annex 2 Designated EHV charges'!$A:$O,2,0))</f>
        <v/>
      </c>
      <c r="C250" s="95" t="str">
        <f>IF($A250="","",VLOOKUP($A250,'Annex 2 Designated EHV charges'!$A:$O,3,0))</f>
        <v/>
      </c>
      <c r="D250" s="94" t="str">
        <f>IF($A250="","",VLOOKUP($A250,'Annex 2 Designated EHV charges'!$A:$O,7,0))</f>
        <v/>
      </c>
      <c r="E250" s="97" t="str">
        <f>IFERROR(IF(VLOOKUP($A250,'Annex 2 Designated EHV charges'!$A:$O,9,FALSE)=0,"",VLOOKUP($A250,'Annex 2 Designated EHV charges'!$A:$O,9,FALSE)),"")</f>
        <v/>
      </c>
      <c r="F250" s="195" t="str">
        <f>IFERROR(IF(VLOOKUP($A250,'Annex 2 Designated EHV charges'!$A:$O,10,FALSE)=0,"",VLOOKUP($A250,'Annex 2 Designated EHV charges'!$A:$O,10,FALSE)),"")</f>
        <v/>
      </c>
      <c r="G250" s="195" t="str">
        <f>IFERROR(IF(VLOOKUP($A250,'Annex 2 Designated EHV charges'!$A:$O,11,FALSE)=0,"",VLOOKUP($A250,'Annex 2 Designated EHV charges'!$A:$O,11,FALSE)),"")</f>
        <v/>
      </c>
      <c r="H250" s="195" t="str">
        <f>IFERROR(IF(VLOOKUP($A250,'Annex 2 Designated EHV charges'!$A:$O,12,FALSE)=0,"",VLOOKUP($A250,'Annex 2 Designated EHV charges'!$A:$O,12,FALSE)),"")</f>
        <v/>
      </c>
    </row>
    <row r="251" spans="1:8" x14ac:dyDescent="0.2">
      <c r="A251" s="94" t="str" cm="1">
        <f t="array" ref="A251">IFERROR(INDEX('Annex 2 Designated EHV charges'!$A$10:$A$400, MATCH(0, IF(ISBLANK('Annex 2 Designated EHV charges'!$A$10:$A$400),1, COUNTIF(A$4:$A250, 'Annex 2 Designated EHV charges'!$A$10:$A$400)), 0)),"")</f>
        <v/>
      </c>
      <c r="B251" s="94" t="str">
        <f>IF($A251="","",VLOOKUP($A251,'Annex 2 Designated EHV charges'!$A:$O,2,0))</f>
        <v/>
      </c>
      <c r="C251" s="95" t="str">
        <f>IF($A251="","",VLOOKUP($A251,'Annex 2 Designated EHV charges'!$A:$O,3,0))</f>
        <v/>
      </c>
      <c r="D251" s="94" t="str">
        <f>IF($A251="","",VLOOKUP($A251,'Annex 2 Designated EHV charges'!$A:$O,7,0))</f>
        <v/>
      </c>
      <c r="E251" s="97" t="str">
        <f>IFERROR(IF(VLOOKUP($A251,'Annex 2 Designated EHV charges'!$A:$O,9,FALSE)=0,"",VLOOKUP($A251,'Annex 2 Designated EHV charges'!$A:$O,9,FALSE)),"")</f>
        <v/>
      </c>
      <c r="F251" s="195" t="str">
        <f>IFERROR(IF(VLOOKUP($A251,'Annex 2 Designated EHV charges'!$A:$O,10,FALSE)=0,"",VLOOKUP($A251,'Annex 2 Designated EHV charges'!$A:$O,10,FALSE)),"")</f>
        <v/>
      </c>
      <c r="G251" s="195" t="str">
        <f>IFERROR(IF(VLOOKUP($A251,'Annex 2 Designated EHV charges'!$A:$O,11,FALSE)=0,"",VLOOKUP($A251,'Annex 2 Designated EHV charges'!$A:$O,11,FALSE)),"")</f>
        <v/>
      </c>
      <c r="H251" s="195" t="str">
        <f>IFERROR(IF(VLOOKUP($A251,'Annex 2 Designated EHV charges'!$A:$O,12,FALSE)=0,"",VLOOKUP($A251,'Annex 2 Designated EHV charges'!$A:$O,12,FALSE)),"")</f>
        <v/>
      </c>
    </row>
    <row r="252" spans="1:8" x14ac:dyDescent="0.2">
      <c r="A252" s="94" t="str" cm="1">
        <f t="array" ref="A252">IFERROR(INDEX('Annex 2 Designated EHV charges'!$A$10:$A$400, MATCH(0, IF(ISBLANK('Annex 2 Designated EHV charges'!$A$10:$A$400),1, COUNTIF(A$4:$A251, 'Annex 2 Designated EHV charges'!$A$10:$A$400)), 0)),"")</f>
        <v/>
      </c>
      <c r="B252" s="94" t="str">
        <f>IF($A252="","",VLOOKUP($A252,'Annex 2 Designated EHV charges'!$A:$O,2,0))</f>
        <v/>
      </c>
      <c r="C252" s="95" t="str">
        <f>IF($A252="","",VLOOKUP($A252,'Annex 2 Designated EHV charges'!$A:$O,3,0))</f>
        <v/>
      </c>
      <c r="D252" s="94" t="str">
        <f>IF($A252="","",VLOOKUP($A252,'Annex 2 Designated EHV charges'!$A:$O,7,0))</f>
        <v/>
      </c>
      <c r="E252" s="97" t="str">
        <f>IFERROR(IF(VLOOKUP($A252,'Annex 2 Designated EHV charges'!$A:$O,9,FALSE)=0,"",VLOOKUP($A252,'Annex 2 Designated EHV charges'!$A:$O,9,FALSE)),"")</f>
        <v/>
      </c>
      <c r="F252" s="195" t="str">
        <f>IFERROR(IF(VLOOKUP($A252,'Annex 2 Designated EHV charges'!$A:$O,10,FALSE)=0,"",VLOOKUP($A252,'Annex 2 Designated EHV charges'!$A:$O,10,FALSE)),"")</f>
        <v/>
      </c>
      <c r="G252" s="195" t="str">
        <f>IFERROR(IF(VLOOKUP($A252,'Annex 2 Designated EHV charges'!$A:$O,11,FALSE)=0,"",VLOOKUP($A252,'Annex 2 Designated EHV charges'!$A:$O,11,FALSE)),"")</f>
        <v/>
      </c>
      <c r="H252" s="195" t="str">
        <f>IFERROR(IF(VLOOKUP($A252,'Annex 2 Designated EHV charges'!$A:$O,12,FALSE)=0,"",VLOOKUP($A252,'Annex 2 Designated EHV charges'!$A:$O,12,FALSE)),"")</f>
        <v/>
      </c>
    </row>
    <row r="253" spans="1:8" x14ac:dyDescent="0.2">
      <c r="A253" s="94" t="str" cm="1">
        <f t="array" ref="A253">IFERROR(INDEX('Annex 2 Designated EHV charges'!$A$10:$A$400, MATCH(0, IF(ISBLANK('Annex 2 Designated EHV charges'!$A$10:$A$400),1, COUNTIF(A$4:$A252, 'Annex 2 Designated EHV charges'!$A$10:$A$400)), 0)),"")</f>
        <v/>
      </c>
      <c r="B253" s="94" t="str">
        <f>IF($A253="","",VLOOKUP($A253,'Annex 2 Designated EHV charges'!$A:$O,2,0))</f>
        <v/>
      </c>
      <c r="C253" s="95" t="str">
        <f>IF($A253="","",VLOOKUP($A253,'Annex 2 Designated EHV charges'!$A:$O,3,0))</f>
        <v/>
      </c>
      <c r="D253" s="94" t="str">
        <f>IF($A253="","",VLOOKUP($A253,'Annex 2 Designated EHV charges'!$A:$O,7,0))</f>
        <v/>
      </c>
      <c r="E253" s="97" t="str">
        <f>IFERROR(IF(VLOOKUP($A253,'Annex 2 Designated EHV charges'!$A:$O,9,FALSE)=0,"",VLOOKUP($A253,'Annex 2 Designated EHV charges'!$A:$O,9,FALSE)),"")</f>
        <v/>
      </c>
      <c r="F253" s="195" t="str">
        <f>IFERROR(IF(VLOOKUP($A253,'Annex 2 Designated EHV charges'!$A:$O,10,FALSE)=0,"",VLOOKUP($A253,'Annex 2 Designated EHV charges'!$A:$O,10,FALSE)),"")</f>
        <v/>
      </c>
      <c r="G253" s="195" t="str">
        <f>IFERROR(IF(VLOOKUP($A253,'Annex 2 Designated EHV charges'!$A:$O,11,FALSE)=0,"",VLOOKUP($A253,'Annex 2 Designated EHV charges'!$A:$O,11,FALSE)),"")</f>
        <v/>
      </c>
      <c r="H253" s="195" t="str">
        <f>IFERROR(IF(VLOOKUP($A253,'Annex 2 Designated EHV charges'!$A:$O,12,FALSE)=0,"",VLOOKUP($A253,'Annex 2 Designated EHV charges'!$A:$O,12,FALSE)),"")</f>
        <v/>
      </c>
    </row>
    <row r="254" spans="1:8" x14ac:dyDescent="0.2">
      <c r="A254" s="94" t="str" cm="1">
        <f t="array" ref="A254">IFERROR(INDEX('Annex 2 Designated EHV charges'!$A$10:$A$400, MATCH(0, IF(ISBLANK('Annex 2 Designated EHV charges'!$A$10:$A$400),1, COUNTIF(A$4:$A253, 'Annex 2 Designated EHV charges'!$A$10:$A$400)), 0)),"")</f>
        <v/>
      </c>
      <c r="B254" s="94" t="str">
        <f>IF($A254="","",VLOOKUP($A254,'Annex 2 Designated EHV charges'!$A:$O,2,0))</f>
        <v/>
      </c>
      <c r="C254" s="95" t="str">
        <f>IF($A254="","",VLOOKUP($A254,'Annex 2 Designated EHV charges'!$A:$O,3,0))</f>
        <v/>
      </c>
      <c r="D254" s="94" t="str">
        <f>IF($A254="","",VLOOKUP($A254,'Annex 2 Designated EHV charges'!$A:$O,7,0))</f>
        <v/>
      </c>
      <c r="E254" s="97" t="str">
        <f>IFERROR(IF(VLOOKUP($A254,'Annex 2 Designated EHV charges'!$A:$O,9,FALSE)=0,"",VLOOKUP($A254,'Annex 2 Designated EHV charges'!$A:$O,9,FALSE)),"")</f>
        <v/>
      </c>
      <c r="F254" s="195" t="str">
        <f>IFERROR(IF(VLOOKUP($A254,'Annex 2 Designated EHV charges'!$A:$O,10,FALSE)=0,"",VLOOKUP($A254,'Annex 2 Designated EHV charges'!$A:$O,10,FALSE)),"")</f>
        <v/>
      </c>
      <c r="G254" s="195" t="str">
        <f>IFERROR(IF(VLOOKUP($A254,'Annex 2 Designated EHV charges'!$A:$O,11,FALSE)=0,"",VLOOKUP($A254,'Annex 2 Designated EHV charges'!$A:$O,11,FALSE)),"")</f>
        <v/>
      </c>
      <c r="H254" s="195" t="str">
        <f>IFERROR(IF(VLOOKUP($A254,'Annex 2 Designated EHV charges'!$A:$O,12,FALSE)=0,"",VLOOKUP($A254,'Annex 2 Designated EHV charges'!$A:$O,12,FALSE)),"")</f>
        <v/>
      </c>
    </row>
    <row r="255" spans="1:8" x14ac:dyDescent="0.2">
      <c r="A255" s="94" t="str" cm="1">
        <f t="array" ref="A255">IFERROR(INDEX('Annex 2 Designated EHV charges'!$A$10:$A$400, MATCH(0, IF(ISBLANK('Annex 2 Designated EHV charges'!$A$10:$A$400),1, COUNTIF(A$4:$A254, 'Annex 2 Designated EHV charges'!$A$10:$A$400)), 0)),"")</f>
        <v/>
      </c>
      <c r="B255" s="94" t="str">
        <f>IF($A255="","",VLOOKUP($A255,'Annex 2 Designated EHV charges'!$A:$O,2,0))</f>
        <v/>
      </c>
      <c r="C255" s="95" t="str">
        <f>IF($A255="","",VLOOKUP($A255,'Annex 2 Designated EHV charges'!$A:$O,3,0))</f>
        <v/>
      </c>
      <c r="D255" s="94" t="str">
        <f>IF($A255="","",VLOOKUP($A255,'Annex 2 Designated EHV charges'!$A:$O,7,0))</f>
        <v/>
      </c>
      <c r="E255" s="97" t="str">
        <f>IFERROR(IF(VLOOKUP($A255,'Annex 2 Designated EHV charges'!$A:$O,9,FALSE)=0,"",VLOOKUP($A255,'Annex 2 Designated EHV charges'!$A:$O,9,FALSE)),"")</f>
        <v/>
      </c>
      <c r="F255" s="195" t="str">
        <f>IFERROR(IF(VLOOKUP($A255,'Annex 2 Designated EHV charges'!$A:$O,10,FALSE)=0,"",VLOOKUP($A255,'Annex 2 Designated EHV charges'!$A:$O,10,FALSE)),"")</f>
        <v/>
      </c>
      <c r="G255" s="195" t="str">
        <f>IFERROR(IF(VLOOKUP($A255,'Annex 2 Designated EHV charges'!$A:$O,11,FALSE)=0,"",VLOOKUP($A255,'Annex 2 Designated EHV charges'!$A:$O,11,FALSE)),"")</f>
        <v/>
      </c>
      <c r="H255" s="195" t="str">
        <f>IFERROR(IF(VLOOKUP($A255,'Annex 2 Designated EHV charges'!$A:$O,12,FALSE)=0,"",VLOOKUP($A255,'Annex 2 Designated EHV charges'!$A:$O,12,FALSE)),"")</f>
        <v/>
      </c>
    </row>
    <row r="256" spans="1:8" x14ac:dyDescent="0.2">
      <c r="A256" s="94" t="str" cm="1">
        <f t="array" ref="A256">IFERROR(INDEX('Annex 2 Designated EHV charges'!$A$10:$A$400, MATCH(0, IF(ISBLANK('Annex 2 Designated EHV charges'!$A$10:$A$400),1, COUNTIF(A$4:$A255, 'Annex 2 Designated EHV charges'!$A$10:$A$400)), 0)),"")</f>
        <v/>
      </c>
      <c r="B256" s="94" t="str">
        <f>IF($A256="","",VLOOKUP($A256,'Annex 2 Designated EHV charges'!$A:$O,2,0))</f>
        <v/>
      </c>
      <c r="C256" s="95" t="str">
        <f>IF($A256="","",VLOOKUP($A256,'Annex 2 Designated EHV charges'!$A:$O,3,0))</f>
        <v/>
      </c>
      <c r="D256" s="94" t="str">
        <f>IF($A256="","",VLOOKUP($A256,'Annex 2 Designated EHV charges'!$A:$O,7,0))</f>
        <v/>
      </c>
      <c r="E256" s="97" t="str">
        <f>IFERROR(IF(VLOOKUP($A256,'Annex 2 Designated EHV charges'!$A:$O,9,FALSE)=0,"",VLOOKUP($A256,'Annex 2 Designated EHV charges'!$A:$O,9,FALSE)),"")</f>
        <v/>
      </c>
      <c r="F256" s="195" t="str">
        <f>IFERROR(IF(VLOOKUP($A256,'Annex 2 Designated EHV charges'!$A:$O,10,FALSE)=0,"",VLOOKUP($A256,'Annex 2 Designated EHV charges'!$A:$O,10,FALSE)),"")</f>
        <v/>
      </c>
      <c r="G256" s="195" t="str">
        <f>IFERROR(IF(VLOOKUP($A256,'Annex 2 Designated EHV charges'!$A:$O,11,FALSE)=0,"",VLOOKUP($A256,'Annex 2 Designated EHV charges'!$A:$O,11,FALSE)),"")</f>
        <v/>
      </c>
      <c r="H256" s="195" t="str">
        <f>IFERROR(IF(VLOOKUP($A256,'Annex 2 Designated EHV charges'!$A:$O,12,FALSE)=0,"",VLOOKUP($A256,'Annex 2 Designated EHV charges'!$A:$O,12,FALSE)),"")</f>
        <v/>
      </c>
    </row>
    <row r="257" spans="1:8" x14ac:dyDescent="0.2">
      <c r="A257" s="94" t="str" cm="1">
        <f t="array" ref="A257">IFERROR(INDEX('Annex 2 Designated EHV charges'!$A$10:$A$400, MATCH(0, IF(ISBLANK('Annex 2 Designated EHV charges'!$A$10:$A$400),1, COUNTIF(A$4:$A256, 'Annex 2 Designated EHV charges'!$A$10:$A$400)), 0)),"")</f>
        <v/>
      </c>
      <c r="B257" s="94" t="str">
        <f>IF($A257="","",VLOOKUP($A257,'Annex 2 Designated EHV charges'!$A:$O,2,0))</f>
        <v/>
      </c>
      <c r="C257" s="95" t="str">
        <f>IF($A257="","",VLOOKUP($A257,'Annex 2 Designated EHV charges'!$A:$O,3,0))</f>
        <v/>
      </c>
      <c r="D257" s="94" t="str">
        <f>IF($A257="","",VLOOKUP($A257,'Annex 2 Designated EHV charges'!$A:$O,7,0))</f>
        <v/>
      </c>
      <c r="E257" s="97" t="str">
        <f>IFERROR(IF(VLOOKUP($A257,'Annex 2 Designated EHV charges'!$A:$O,9,FALSE)=0,"",VLOOKUP($A257,'Annex 2 Designated EHV charges'!$A:$O,9,FALSE)),"")</f>
        <v/>
      </c>
      <c r="F257" s="195" t="str">
        <f>IFERROR(IF(VLOOKUP($A257,'Annex 2 Designated EHV charges'!$A:$O,10,FALSE)=0,"",VLOOKUP($A257,'Annex 2 Designated EHV charges'!$A:$O,10,FALSE)),"")</f>
        <v/>
      </c>
      <c r="G257" s="195" t="str">
        <f>IFERROR(IF(VLOOKUP($A257,'Annex 2 Designated EHV charges'!$A:$O,11,FALSE)=0,"",VLOOKUP($A257,'Annex 2 Designated EHV charges'!$A:$O,11,FALSE)),"")</f>
        <v/>
      </c>
      <c r="H257" s="195" t="str">
        <f>IFERROR(IF(VLOOKUP($A257,'Annex 2 Designated EHV charges'!$A:$O,12,FALSE)=0,"",VLOOKUP($A257,'Annex 2 Designated EHV charges'!$A:$O,12,FALSE)),"")</f>
        <v/>
      </c>
    </row>
    <row r="258" spans="1:8" x14ac:dyDescent="0.2">
      <c r="A258" s="94" t="str" cm="1">
        <f t="array" ref="A258">IFERROR(INDEX('Annex 2 Designated EHV charges'!$A$10:$A$400, MATCH(0, IF(ISBLANK('Annex 2 Designated EHV charges'!$A$10:$A$400),1, COUNTIF(A$4:$A257, 'Annex 2 Designated EHV charges'!$A$10:$A$400)), 0)),"")</f>
        <v/>
      </c>
      <c r="B258" s="94" t="str">
        <f>IF($A258="","",VLOOKUP($A258,'Annex 2 Designated EHV charges'!$A:$O,2,0))</f>
        <v/>
      </c>
      <c r="C258" s="95" t="str">
        <f>IF($A258="","",VLOOKUP($A258,'Annex 2 Designated EHV charges'!$A:$O,3,0))</f>
        <v/>
      </c>
      <c r="D258" s="94" t="str">
        <f>IF($A258="","",VLOOKUP($A258,'Annex 2 Designated EHV charges'!$A:$O,7,0))</f>
        <v/>
      </c>
      <c r="E258" s="97" t="str">
        <f>IFERROR(IF(VLOOKUP($A258,'Annex 2 Designated EHV charges'!$A:$O,9,FALSE)=0,"",VLOOKUP($A258,'Annex 2 Designated EHV charges'!$A:$O,9,FALSE)),"")</f>
        <v/>
      </c>
      <c r="F258" s="195" t="str">
        <f>IFERROR(IF(VLOOKUP($A258,'Annex 2 Designated EHV charges'!$A:$O,10,FALSE)=0,"",VLOOKUP($A258,'Annex 2 Designated EHV charges'!$A:$O,10,FALSE)),"")</f>
        <v/>
      </c>
      <c r="G258" s="195" t="str">
        <f>IFERROR(IF(VLOOKUP($A258,'Annex 2 Designated EHV charges'!$A:$O,11,FALSE)=0,"",VLOOKUP($A258,'Annex 2 Designated EHV charges'!$A:$O,11,FALSE)),"")</f>
        <v/>
      </c>
      <c r="H258" s="195" t="str">
        <f>IFERROR(IF(VLOOKUP($A258,'Annex 2 Designated EHV charges'!$A:$O,12,FALSE)=0,"",VLOOKUP($A258,'Annex 2 Designated EHV charges'!$A:$O,12,FALSE)),"")</f>
        <v/>
      </c>
    </row>
    <row r="259" spans="1:8" x14ac:dyDescent="0.2">
      <c r="A259" s="94" t="str" cm="1">
        <f t="array" ref="A259">IFERROR(INDEX('Annex 2 Designated EHV charges'!$A$10:$A$400, MATCH(0, IF(ISBLANK('Annex 2 Designated EHV charges'!$A$10:$A$400),1, COUNTIF(A$4:$A258, 'Annex 2 Designated EHV charges'!$A$10:$A$400)), 0)),"")</f>
        <v/>
      </c>
      <c r="B259" s="94" t="str">
        <f>IF($A259="","",VLOOKUP($A259,'Annex 2 Designated EHV charges'!$A:$O,2,0))</f>
        <v/>
      </c>
      <c r="C259" s="95" t="str">
        <f>IF($A259="","",VLOOKUP($A259,'Annex 2 Designated EHV charges'!$A:$O,3,0))</f>
        <v/>
      </c>
      <c r="D259" s="94" t="str">
        <f>IF($A259="","",VLOOKUP($A259,'Annex 2 Designated EHV charges'!$A:$O,7,0))</f>
        <v/>
      </c>
      <c r="E259" s="97" t="str">
        <f>IFERROR(IF(VLOOKUP($A259,'Annex 2 Designated EHV charges'!$A:$O,9,FALSE)=0,"",VLOOKUP($A259,'Annex 2 Designated EHV charges'!$A:$O,9,FALSE)),"")</f>
        <v/>
      </c>
      <c r="F259" s="195" t="str">
        <f>IFERROR(IF(VLOOKUP($A259,'Annex 2 Designated EHV charges'!$A:$O,10,FALSE)=0,"",VLOOKUP($A259,'Annex 2 Designated EHV charges'!$A:$O,10,FALSE)),"")</f>
        <v/>
      </c>
      <c r="G259" s="195" t="str">
        <f>IFERROR(IF(VLOOKUP($A259,'Annex 2 Designated EHV charges'!$A:$O,11,FALSE)=0,"",VLOOKUP($A259,'Annex 2 Designated EHV charges'!$A:$O,11,FALSE)),"")</f>
        <v/>
      </c>
      <c r="H259" s="195" t="str">
        <f>IFERROR(IF(VLOOKUP($A259,'Annex 2 Designated EHV charges'!$A:$O,12,FALSE)=0,"",VLOOKUP($A259,'Annex 2 Designated EHV charges'!$A:$O,12,FALSE)),"")</f>
        <v/>
      </c>
    </row>
    <row r="260" spans="1:8" x14ac:dyDescent="0.2">
      <c r="A260" s="94" t="str" cm="1">
        <f t="array" ref="A260">IFERROR(INDEX('Annex 2 Designated EHV charges'!$A$10:$A$400, MATCH(0, IF(ISBLANK('Annex 2 Designated EHV charges'!$A$10:$A$400),1, COUNTIF(A$4:$A259, 'Annex 2 Designated EHV charges'!$A$10:$A$400)), 0)),"")</f>
        <v/>
      </c>
      <c r="B260" s="94" t="str">
        <f>IF($A260="","",VLOOKUP($A260,'Annex 2 Designated EHV charges'!$A:$O,2,0))</f>
        <v/>
      </c>
      <c r="C260" s="95" t="str">
        <f>IF($A260="","",VLOOKUP($A260,'Annex 2 Designated EHV charges'!$A:$O,3,0))</f>
        <v/>
      </c>
      <c r="D260" s="94" t="str">
        <f>IF($A260="","",VLOOKUP($A260,'Annex 2 Designated EHV charges'!$A:$O,7,0))</f>
        <v/>
      </c>
      <c r="E260" s="97" t="str">
        <f>IFERROR(IF(VLOOKUP($A260,'Annex 2 Designated EHV charges'!$A:$O,9,FALSE)=0,"",VLOOKUP($A260,'Annex 2 Designated EHV charges'!$A:$O,9,FALSE)),"")</f>
        <v/>
      </c>
      <c r="F260" s="195" t="str">
        <f>IFERROR(IF(VLOOKUP($A260,'Annex 2 Designated EHV charges'!$A:$O,10,FALSE)=0,"",VLOOKUP($A260,'Annex 2 Designated EHV charges'!$A:$O,10,FALSE)),"")</f>
        <v/>
      </c>
      <c r="G260" s="195" t="str">
        <f>IFERROR(IF(VLOOKUP($A260,'Annex 2 Designated EHV charges'!$A:$O,11,FALSE)=0,"",VLOOKUP($A260,'Annex 2 Designated EHV charges'!$A:$O,11,FALSE)),"")</f>
        <v/>
      </c>
      <c r="H260" s="195" t="str">
        <f>IFERROR(IF(VLOOKUP($A260,'Annex 2 Designated EHV charges'!$A:$O,12,FALSE)=0,"",VLOOKUP($A260,'Annex 2 Designated EHV charges'!$A:$O,12,FALSE)),"")</f>
        <v/>
      </c>
    </row>
    <row r="261" spans="1:8" x14ac:dyDescent="0.2">
      <c r="A261" s="94" t="str" cm="1">
        <f t="array" ref="A261">IFERROR(INDEX('Annex 2 Designated EHV charges'!$A$10:$A$400, MATCH(0, IF(ISBLANK('Annex 2 Designated EHV charges'!$A$10:$A$400),1, COUNTIF(A$4:$A260, 'Annex 2 Designated EHV charges'!$A$10:$A$400)), 0)),"")</f>
        <v/>
      </c>
      <c r="B261" s="94" t="str">
        <f>IF($A261="","",VLOOKUP($A261,'Annex 2 Designated EHV charges'!$A:$O,2,0))</f>
        <v/>
      </c>
      <c r="C261" s="95" t="str">
        <f>IF($A261="","",VLOOKUP($A261,'Annex 2 Designated EHV charges'!$A:$O,3,0))</f>
        <v/>
      </c>
      <c r="D261" s="94" t="str">
        <f>IF($A261="","",VLOOKUP($A261,'Annex 2 Designated EHV charges'!$A:$O,7,0))</f>
        <v/>
      </c>
      <c r="E261" s="97" t="str">
        <f>IFERROR(IF(VLOOKUP($A261,'Annex 2 Designated EHV charges'!$A:$O,9,FALSE)=0,"",VLOOKUP($A261,'Annex 2 Designated EHV charges'!$A:$O,9,FALSE)),"")</f>
        <v/>
      </c>
      <c r="F261" s="195" t="str">
        <f>IFERROR(IF(VLOOKUP($A261,'Annex 2 Designated EHV charges'!$A:$O,10,FALSE)=0,"",VLOOKUP($A261,'Annex 2 Designated EHV charges'!$A:$O,10,FALSE)),"")</f>
        <v/>
      </c>
      <c r="G261" s="195" t="str">
        <f>IFERROR(IF(VLOOKUP($A261,'Annex 2 Designated EHV charges'!$A:$O,11,FALSE)=0,"",VLOOKUP($A261,'Annex 2 Designated EHV charges'!$A:$O,11,FALSE)),"")</f>
        <v/>
      </c>
      <c r="H261" s="195" t="str">
        <f>IFERROR(IF(VLOOKUP($A261,'Annex 2 Designated EHV charges'!$A:$O,12,FALSE)=0,"",VLOOKUP($A261,'Annex 2 Designated EHV charges'!$A:$O,12,FALSE)),"")</f>
        <v/>
      </c>
    </row>
    <row r="262" spans="1:8" x14ac:dyDescent="0.2">
      <c r="A262" s="94" t="str" cm="1">
        <f t="array" ref="A262">IFERROR(INDEX('Annex 2 Designated EHV charges'!$A$10:$A$400, MATCH(0, IF(ISBLANK('Annex 2 Designated EHV charges'!$A$10:$A$400),1, COUNTIF(A$4:$A261, 'Annex 2 Designated EHV charges'!$A$10:$A$400)), 0)),"")</f>
        <v/>
      </c>
      <c r="B262" s="94" t="str">
        <f>IF($A262="","",VLOOKUP($A262,'Annex 2 Designated EHV charges'!$A:$O,2,0))</f>
        <v/>
      </c>
      <c r="C262" s="95" t="str">
        <f>IF($A262="","",VLOOKUP($A262,'Annex 2 Designated EHV charges'!$A:$O,3,0))</f>
        <v/>
      </c>
      <c r="D262" s="94" t="str">
        <f>IF($A262="","",VLOOKUP($A262,'Annex 2 Designated EHV charges'!$A:$O,7,0))</f>
        <v/>
      </c>
      <c r="E262" s="97" t="str">
        <f>IFERROR(IF(VLOOKUP($A262,'Annex 2 Designated EHV charges'!$A:$O,9,FALSE)=0,"",VLOOKUP($A262,'Annex 2 Designated EHV charges'!$A:$O,9,FALSE)),"")</f>
        <v/>
      </c>
      <c r="F262" s="195" t="str">
        <f>IFERROR(IF(VLOOKUP($A262,'Annex 2 Designated EHV charges'!$A:$O,10,FALSE)=0,"",VLOOKUP($A262,'Annex 2 Designated EHV charges'!$A:$O,10,FALSE)),"")</f>
        <v/>
      </c>
      <c r="G262" s="195" t="str">
        <f>IFERROR(IF(VLOOKUP($A262,'Annex 2 Designated EHV charges'!$A:$O,11,FALSE)=0,"",VLOOKUP($A262,'Annex 2 Designated EHV charges'!$A:$O,11,FALSE)),"")</f>
        <v/>
      </c>
      <c r="H262" s="195" t="str">
        <f>IFERROR(IF(VLOOKUP($A262,'Annex 2 Designated EHV charges'!$A:$O,12,FALSE)=0,"",VLOOKUP($A262,'Annex 2 Designated EHV charges'!$A:$O,12,FALSE)),"")</f>
        <v/>
      </c>
    </row>
    <row r="263" spans="1:8" x14ac:dyDescent="0.2">
      <c r="A263" s="94" t="str" cm="1">
        <f t="array" ref="A263">IFERROR(INDEX('Annex 2 Designated EHV charges'!$A$10:$A$400, MATCH(0, IF(ISBLANK('Annex 2 Designated EHV charges'!$A$10:$A$400),1, COUNTIF(A$4:$A262, 'Annex 2 Designated EHV charges'!$A$10:$A$400)), 0)),"")</f>
        <v/>
      </c>
      <c r="B263" s="94" t="str">
        <f>IF($A263="","",VLOOKUP($A263,'Annex 2 Designated EHV charges'!$A:$O,2,0))</f>
        <v/>
      </c>
      <c r="C263" s="95" t="str">
        <f>IF($A263="","",VLOOKUP($A263,'Annex 2 Designated EHV charges'!$A:$O,3,0))</f>
        <v/>
      </c>
      <c r="D263" s="94" t="str">
        <f>IF($A263="","",VLOOKUP($A263,'Annex 2 Designated EHV charges'!$A:$O,7,0))</f>
        <v/>
      </c>
      <c r="E263" s="97" t="str">
        <f>IFERROR(IF(VLOOKUP($A263,'Annex 2 Designated EHV charges'!$A:$O,9,FALSE)=0,"",VLOOKUP($A263,'Annex 2 Designated EHV charges'!$A:$O,9,FALSE)),"")</f>
        <v/>
      </c>
      <c r="F263" s="195" t="str">
        <f>IFERROR(IF(VLOOKUP($A263,'Annex 2 Designated EHV charges'!$A:$O,10,FALSE)=0,"",VLOOKUP($A263,'Annex 2 Designated EHV charges'!$A:$O,10,FALSE)),"")</f>
        <v/>
      </c>
      <c r="G263" s="195" t="str">
        <f>IFERROR(IF(VLOOKUP($A263,'Annex 2 Designated EHV charges'!$A:$O,11,FALSE)=0,"",VLOOKUP($A263,'Annex 2 Designated EHV charges'!$A:$O,11,FALSE)),"")</f>
        <v/>
      </c>
      <c r="H263" s="195" t="str">
        <f>IFERROR(IF(VLOOKUP($A263,'Annex 2 Designated EHV charges'!$A:$O,12,FALSE)=0,"",VLOOKUP($A263,'Annex 2 Designated EHV charges'!$A:$O,12,FALSE)),"")</f>
        <v/>
      </c>
    </row>
    <row r="264" spans="1:8" x14ac:dyDescent="0.2">
      <c r="A264" s="94" t="str" cm="1">
        <f t="array" ref="A264">IFERROR(INDEX('Annex 2 Designated EHV charges'!$A$10:$A$400, MATCH(0, IF(ISBLANK('Annex 2 Designated EHV charges'!$A$10:$A$400),1, COUNTIF(A$4:$A263, 'Annex 2 Designated EHV charges'!$A$10:$A$400)), 0)),"")</f>
        <v/>
      </c>
      <c r="B264" s="94" t="str">
        <f>IF($A264="","",VLOOKUP($A264,'Annex 2 Designated EHV charges'!$A:$O,2,0))</f>
        <v/>
      </c>
      <c r="C264" s="95" t="str">
        <f>IF($A264="","",VLOOKUP($A264,'Annex 2 Designated EHV charges'!$A:$O,3,0))</f>
        <v/>
      </c>
      <c r="D264" s="94" t="str">
        <f>IF($A264="","",VLOOKUP($A264,'Annex 2 Designated EHV charges'!$A:$O,7,0))</f>
        <v/>
      </c>
      <c r="E264" s="97" t="str">
        <f>IFERROR(IF(VLOOKUP($A264,'Annex 2 Designated EHV charges'!$A:$O,9,FALSE)=0,"",VLOOKUP($A264,'Annex 2 Designated EHV charges'!$A:$O,9,FALSE)),"")</f>
        <v/>
      </c>
      <c r="F264" s="195" t="str">
        <f>IFERROR(IF(VLOOKUP($A264,'Annex 2 Designated EHV charges'!$A:$O,10,FALSE)=0,"",VLOOKUP($A264,'Annex 2 Designated EHV charges'!$A:$O,10,FALSE)),"")</f>
        <v/>
      </c>
      <c r="G264" s="195" t="str">
        <f>IFERROR(IF(VLOOKUP($A264,'Annex 2 Designated EHV charges'!$A:$O,11,FALSE)=0,"",VLOOKUP($A264,'Annex 2 Designated EHV charges'!$A:$O,11,FALSE)),"")</f>
        <v/>
      </c>
      <c r="H264" s="195" t="str">
        <f>IFERROR(IF(VLOOKUP($A264,'Annex 2 Designated EHV charges'!$A:$O,12,FALSE)=0,"",VLOOKUP($A264,'Annex 2 Designated EHV charges'!$A:$O,12,FALSE)),"")</f>
        <v/>
      </c>
    </row>
    <row r="265" spans="1:8" x14ac:dyDescent="0.2">
      <c r="A265" s="94" t="str" cm="1">
        <f t="array" ref="A265">IFERROR(INDEX('Annex 2 Designated EHV charges'!$A$10:$A$400, MATCH(0, IF(ISBLANK('Annex 2 Designated EHV charges'!$A$10:$A$400),1, COUNTIF(A$4:$A264, 'Annex 2 Designated EHV charges'!$A$10:$A$400)), 0)),"")</f>
        <v/>
      </c>
      <c r="B265" s="94" t="str">
        <f>IF($A265="","",VLOOKUP($A265,'Annex 2 Designated EHV charges'!$A:$O,2,0))</f>
        <v/>
      </c>
      <c r="C265" s="95" t="str">
        <f>IF($A265="","",VLOOKUP($A265,'Annex 2 Designated EHV charges'!$A:$O,3,0))</f>
        <v/>
      </c>
      <c r="D265" s="94" t="str">
        <f>IF($A265="","",VLOOKUP($A265,'Annex 2 Designated EHV charges'!$A:$O,7,0))</f>
        <v/>
      </c>
      <c r="E265" s="97" t="str">
        <f>IFERROR(IF(VLOOKUP($A265,'Annex 2 Designated EHV charges'!$A:$O,9,FALSE)=0,"",VLOOKUP($A265,'Annex 2 Designated EHV charges'!$A:$O,9,FALSE)),"")</f>
        <v/>
      </c>
      <c r="F265" s="195" t="str">
        <f>IFERROR(IF(VLOOKUP($A265,'Annex 2 Designated EHV charges'!$A:$O,10,FALSE)=0,"",VLOOKUP($A265,'Annex 2 Designated EHV charges'!$A:$O,10,FALSE)),"")</f>
        <v/>
      </c>
      <c r="G265" s="195" t="str">
        <f>IFERROR(IF(VLOOKUP($A265,'Annex 2 Designated EHV charges'!$A:$O,11,FALSE)=0,"",VLOOKUP($A265,'Annex 2 Designated EHV charges'!$A:$O,11,FALSE)),"")</f>
        <v/>
      </c>
      <c r="H265" s="195" t="str">
        <f>IFERROR(IF(VLOOKUP($A265,'Annex 2 Designated EHV charges'!$A:$O,12,FALSE)=0,"",VLOOKUP($A265,'Annex 2 Designated EHV charges'!$A:$O,12,FALSE)),"")</f>
        <v/>
      </c>
    </row>
    <row r="266" spans="1:8" x14ac:dyDescent="0.2">
      <c r="A266" s="94" t="str" cm="1">
        <f t="array" ref="A266">IFERROR(INDEX('Annex 2 Designated EHV charges'!$A$10:$A$400, MATCH(0, IF(ISBLANK('Annex 2 Designated EHV charges'!$A$10:$A$400),1, COUNTIF(A$4:$A265, 'Annex 2 Designated EHV charges'!$A$10:$A$400)), 0)),"")</f>
        <v/>
      </c>
      <c r="B266" s="94" t="str">
        <f>IF($A266="","",VLOOKUP($A266,'Annex 2 Designated EHV charges'!$A:$O,2,0))</f>
        <v/>
      </c>
      <c r="C266" s="95" t="str">
        <f>IF($A266="","",VLOOKUP($A266,'Annex 2 Designated EHV charges'!$A:$O,3,0))</f>
        <v/>
      </c>
      <c r="D266" s="94" t="str">
        <f>IF($A266="","",VLOOKUP($A266,'Annex 2 Designated EHV charges'!$A:$O,7,0))</f>
        <v/>
      </c>
      <c r="E266" s="97" t="str">
        <f>IFERROR(IF(VLOOKUP($A266,'Annex 2 Designated EHV charges'!$A:$O,9,FALSE)=0,"",VLOOKUP($A266,'Annex 2 Designated EHV charges'!$A:$O,9,FALSE)),"")</f>
        <v/>
      </c>
      <c r="F266" s="195" t="str">
        <f>IFERROR(IF(VLOOKUP($A266,'Annex 2 Designated EHV charges'!$A:$O,10,FALSE)=0,"",VLOOKUP($A266,'Annex 2 Designated EHV charges'!$A:$O,10,FALSE)),"")</f>
        <v/>
      </c>
      <c r="G266" s="195" t="str">
        <f>IFERROR(IF(VLOOKUP($A266,'Annex 2 Designated EHV charges'!$A:$O,11,FALSE)=0,"",VLOOKUP($A266,'Annex 2 Designated EHV charges'!$A:$O,11,FALSE)),"")</f>
        <v/>
      </c>
      <c r="H266" s="195" t="str">
        <f>IFERROR(IF(VLOOKUP($A266,'Annex 2 Designated EHV charges'!$A:$O,12,FALSE)=0,"",VLOOKUP($A266,'Annex 2 Designated EHV charges'!$A:$O,12,FALSE)),"")</f>
        <v/>
      </c>
    </row>
    <row r="267" spans="1:8" x14ac:dyDescent="0.2">
      <c r="A267" s="94" t="str" cm="1">
        <f t="array" ref="A267">IFERROR(INDEX('Annex 2 Designated EHV charges'!$A$10:$A$400, MATCH(0, IF(ISBLANK('Annex 2 Designated EHV charges'!$A$10:$A$400),1, COUNTIF(A$4:$A266, 'Annex 2 Designated EHV charges'!$A$10:$A$400)), 0)),"")</f>
        <v/>
      </c>
      <c r="B267" s="94" t="str">
        <f>IF($A267="","",VLOOKUP($A267,'Annex 2 Designated EHV charges'!$A:$O,2,0))</f>
        <v/>
      </c>
      <c r="C267" s="95" t="str">
        <f>IF($A267="","",VLOOKUP($A267,'Annex 2 Designated EHV charges'!$A:$O,3,0))</f>
        <v/>
      </c>
      <c r="D267" s="94" t="str">
        <f>IF($A267="","",VLOOKUP($A267,'Annex 2 Designated EHV charges'!$A:$O,7,0))</f>
        <v/>
      </c>
      <c r="E267" s="97" t="str">
        <f>IFERROR(IF(VLOOKUP($A267,'Annex 2 Designated EHV charges'!$A:$O,9,FALSE)=0,"",VLOOKUP($A267,'Annex 2 Designated EHV charges'!$A:$O,9,FALSE)),"")</f>
        <v/>
      </c>
      <c r="F267" s="195" t="str">
        <f>IFERROR(IF(VLOOKUP($A267,'Annex 2 Designated EHV charges'!$A:$O,10,FALSE)=0,"",VLOOKUP($A267,'Annex 2 Designated EHV charges'!$A:$O,10,FALSE)),"")</f>
        <v/>
      </c>
      <c r="G267" s="195" t="str">
        <f>IFERROR(IF(VLOOKUP($A267,'Annex 2 Designated EHV charges'!$A:$O,11,FALSE)=0,"",VLOOKUP($A267,'Annex 2 Designated EHV charges'!$A:$O,11,FALSE)),"")</f>
        <v/>
      </c>
      <c r="H267" s="195" t="str">
        <f>IFERROR(IF(VLOOKUP($A267,'Annex 2 Designated EHV charges'!$A:$O,12,FALSE)=0,"",VLOOKUP($A267,'Annex 2 Designated EHV charges'!$A:$O,12,FALSE)),"")</f>
        <v/>
      </c>
    </row>
    <row r="268" spans="1:8" x14ac:dyDescent="0.2">
      <c r="A268" s="94" t="str" cm="1">
        <f t="array" ref="A268">IFERROR(INDEX('Annex 2 Designated EHV charges'!$A$10:$A$400, MATCH(0, IF(ISBLANK('Annex 2 Designated EHV charges'!$A$10:$A$400),1, COUNTIF(A$4:$A267, 'Annex 2 Designated EHV charges'!$A$10:$A$400)), 0)),"")</f>
        <v/>
      </c>
      <c r="B268" s="94" t="str">
        <f>IF($A268="","",VLOOKUP($A268,'Annex 2 Designated EHV charges'!$A:$O,2,0))</f>
        <v/>
      </c>
      <c r="C268" s="95" t="str">
        <f>IF($A268="","",VLOOKUP($A268,'Annex 2 Designated EHV charges'!$A:$O,3,0))</f>
        <v/>
      </c>
      <c r="D268" s="94" t="str">
        <f>IF($A268="","",VLOOKUP($A268,'Annex 2 Designated EHV charges'!$A:$O,7,0))</f>
        <v/>
      </c>
      <c r="E268" s="97" t="str">
        <f>IFERROR(IF(VLOOKUP($A268,'Annex 2 Designated EHV charges'!$A:$O,9,FALSE)=0,"",VLOOKUP($A268,'Annex 2 Designated EHV charges'!$A:$O,9,FALSE)),"")</f>
        <v/>
      </c>
      <c r="F268" s="195" t="str">
        <f>IFERROR(IF(VLOOKUP($A268,'Annex 2 Designated EHV charges'!$A:$O,10,FALSE)=0,"",VLOOKUP($A268,'Annex 2 Designated EHV charges'!$A:$O,10,FALSE)),"")</f>
        <v/>
      </c>
      <c r="G268" s="195" t="str">
        <f>IFERROR(IF(VLOOKUP($A268,'Annex 2 Designated EHV charges'!$A:$O,11,FALSE)=0,"",VLOOKUP($A268,'Annex 2 Designated EHV charges'!$A:$O,11,FALSE)),"")</f>
        <v/>
      </c>
      <c r="H268" s="195" t="str">
        <f>IFERROR(IF(VLOOKUP($A268,'Annex 2 Designated EHV charges'!$A:$O,12,FALSE)=0,"",VLOOKUP($A268,'Annex 2 Designated EHV charges'!$A:$O,12,FALSE)),"")</f>
        <v/>
      </c>
    </row>
    <row r="269" spans="1:8" x14ac:dyDescent="0.2">
      <c r="A269" s="94" t="str" cm="1">
        <f t="array" ref="A269">IFERROR(INDEX('Annex 2 Designated EHV charges'!$A$10:$A$400, MATCH(0, IF(ISBLANK('Annex 2 Designated EHV charges'!$A$10:$A$400),1, COUNTIF(A$4:$A268, 'Annex 2 Designated EHV charges'!$A$10:$A$400)), 0)),"")</f>
        <v/>
      </c>
      <c r="B269" s="94" t="str">
        <f>IF($A269="","",VLOOKUP($A269,'Annex 2 Designated EHV charges'!$A:$O,2,0))</f>
        <v/>
      </c>
      <c r="C269" s="95" t="str">
        <f>IF($A269="","",VLOOKUP($A269,'Annex 2 Designated EHV charges'!$A:$O,3,0))</f>
        <v/>
      </c>
      <c r="D269" s="94" t="str">
        <f>IF($A269="","",VLOOKUP($A269,'Annex 2 Designated EHV charges'!$A:$O,7,0))</f>
        <v/>
      </c>
      <c r="E269" s="97" t="str">
        <f>IFERROR(IF(VLOOKUP($A269,'Annex 2 Designated EHV charges'!$A:$O,9,FALSE)=0,"",VLOOKUP($A269,'Annex 2 Designated EHV charges'!$A:$O,9,FALSE)),"")</f>
        <v/>
      </c>
      <c r="F269" s="195" t="str">
        <f>IFERROR(IF(VLOOKUP($A269,'Annex 2 Designated EHV charges'!$A:$O,10,FALSE)=0,"",VLOOKUP($A269,'Annex 2 Designated EHV charges'!$A:$O,10,FALSE)),"")</f>
        <v/>
      </c>
      <c r="G269" s="195" t="str">
        <f>IFERROR(IF(VLOOKUP($A269,'Annex 2 Designated EHV charges'!$A:$O,11,FALSE)=0,"",VLOOKUP($A269,'Annex 2 Designated EHV charges'!$A:$O,11,FALSE)),"")</f>
        <v/>
      </c>
      <c r="H269" s="195" t="str">
        <f>IFERROR(IF(VLOOKUP($A269,'Annex 2 Designated EHV charges'!$A:$O,12,FALSE)=0,"",VLOOKUP($A269,'Annex 2 Designated EHV charges'!$A:$O,12,FALSE)),"")</f>
        <v/>
      </c>
    </row>
    <row r="270" spans="1:8" x14ac:dyDescent="0.2">
      <c r="A270" s="94" t="str" cm="1">
        <f t="array" ref="A270">IFERROR(INDEX('Annex 2 Designated EHV charges'!$A$10:$A$400, MATCH(0, IF(ISBLANK('Annex 2 Designated EHV charges'!$A$10:$A$400),1, COUNTIF(A$4:$A269, 'Annex 2 Designated EHV charges'!$A$10:$A$400)), 0)),"")</f>
        <v/>
      </c>
      <c r="B270" s="94" t="str">
        <f>IF($A270="","",VLOOKUP($A270,'Annex 2 Designated EHV charges'!$A:$O,2,0))</f>
        <v/>
      </c>
      <c r="C270" s="95" t="str">
        <f>IF($A270="","",VLOOKUP($A270,'Annex 2 Designated EHV charges'!$A:$O,3,0))</f>
        <v/>
      </c>
      <c r="D270" s="94" t="str">
        <f>IF($A270="","",VLOOKUP($A270,'Annex 2 Designated EHV charges'!$A:$O,7,0))</f>
        <v/>
      </c>
      <c r="E270" s="97" t="str">
        <f>IFERROR(IF(VLOOKUP($A270,'Annex 2 Designated EHV charges'!$A:$O,9,FALSE)=0,"",VLOOKUP($A270,'Annex 2 Designated EHV charges'!$A:$O,9,FALSE)),"")</f>
        <v/>
      </c>
      <c r="F270" s="195" t="str">
        <f>IFERROR(IF(VLOOKUP($A270,'Annex 2 Designated EHV charges'!$A:$O,10,FALSE)=0,"",VLOOKUP($A270,'Annex 2 Designated EHV charges'!$A:$O,10,FALSE)),"")</f>
        <v/>
      </c>
      <c r="G270" s="195" t="str">
        <f>IFERROR(IF(VLOOKUP($A270,'Annex 2 Designated EHV charges'!$A:$O,11,FALSE)=0,"",VLOOKUP($A270,'Annex 2 Designated EHV charges'!$A:$O,11,FALSE)),"")</f>
        <v/>
      </c>
      <c r="H270" s="195" t="str">
        <f>IFERROR(IF(VLOOKUP($A270,'Annex 2 Designated EHV charges'!$A:$O,12,FALSE)=0,"",VLOOKUP($A270,'Annex 2 Designated EHV charges'!$A:$O,12,FALSE)),"")</f>
        <v/>
      </c>
    </row>
    <row r="271" spans="1:8" x14ac:dyDescent="0.2">
      <c r="A271" s="94" t="str" cm="1">
        <f t="array" ref="A271">IFERROR(INDEX('Annex 2 Designated EHV charges'!$A$10:$A$400, MATCH(0, IF(ISBLANK('Annex 2 Designated EHV charges'!$A$10:$A$400),1, COUNTIF(A$4:$A270, 'Annex 2 Designated EHV charges'!$A$10:$A$400)), 0)),"")</f>
        <v/>
      </c>
      <c r="B271" s="94" t="str">
        <f>IF($A271="","",VLOOKUP($A271,'Annex 2 Designated EHV charges'!$A:$O,2,0))</f>
        <v/>
      </c>
      <c r="C271" s="95" t="str">
        <f>IF($A271="","",VLOOKUP($A271,'Annex 2 Designated EHV charges'!$A:$O,3,0))</f>
        <v/>
      </c>
      <c r="D271" s="94" t="str">
        <f>IF($A271="","",VLOOKUP($A271,'Annex 2 Designated EHV charges'!$A:$O,7,0))</f>
        <v/>
      </c>
      <c r="E271" s="97" t="str">
        <f>IFERROR(IF(VLOOKUP($A271,'Annex 2 Designated EHV charges'!$A:$O,9,FALSE)=0,"",VLOOKUP($A271,'Annex 2 Designated EHV charges'!$A:$O,9,FALSE)),"")</f>
        <v/>
      </c>
      <c r="F271" s="195" t="str">
        <f>IFERROR(IF(VLOOKUP($A271,'Annex 2 Designated EHV charges'!$A:$O,10,FALSE)=0,"",VLOOKUP($A271,'Annex 2 Designated EHV charges'!$A:$O,10,FALSE)),"")</f>
        <v/>
      </c>
      <c r="G271" s="195" t="str">
        <f>IFERROR(IF(VLOOKUP($A271,'Annex 2 Designated EHV charges'!$A:$O,11,FALSE)=0,"",VLOOKUP($A271,'Annex 2 Designated EHV charges'!$A:$O,11,FALSE)),"")</f>
        <v/>
      </c>
      <c r="H271" s="195" t="str">
        <f>IFERROR(IF(VLOOKUP($A271,'Annex 2 Designated EHV charges'!$A:$O,12,FALSE)=0,"",VLOOKUP($A271,'Annex 2 Designated EHV charges'!$A:$O,12,FALSE)),"")</f>
        <v/>
      </c>
    </row>
    <row r="272" spans="1:8" x14ac:dyDescent="0.2">
      <c r="A272" s="94" t="str" cm="1">
        <f t="array" ref="A272">IFERROR(INDEX('Annex 2 Designated EHV charges'!$A$10:$A$400, MATCH(0, IF(ISBLANK('Annex 2 Designated EHV charges'!$A$10:$A$400),1, COUNTIF(A$4:$A271, 'Annex 2 Designated EHV charges'!$A$10:$A$400)), 0)),"")</f>
        <v/>
      </c>
      <c r="B272" s="94" t="str">
        <f>IF($A272="","",VLOOKUP($A272,'Annex 2 Designated EHV charges'!$A:$O,2,0))</f>
        <v/>
      </c>
      <c r="C272" s="95" t="str">
        <f>IF($A272="","",VLOOKUP($A272,'Annex 2 Designated EHV charges'!$A:$O,3,0))</f>
        <v/>
      </c>
      <c r="D272" s="94" t="str">
        <f>IF($A272="","",VLOOKUP($A272,'Annex 2 Designated EHV charges'!$A:$O,7,0))</f>
        <v/>
      </c>
      <c r="E272" s="97" t="str">
        <f>IFERROR(IF(VLOOKUP($A272,'Annex 2 Designated EHV charges'!$A:$O,9,FALSE)=0,"",VLOOKUP($A272,'Annex 2 Designated EHV charges'!$A:$O,9,FALSE)),"")</f>
        <v/>
      </c>
      <c r="F272" s="195" t="str">
        <f>IFERROR(IF(VLOOKUP($A272,'Annex 2 Designated EHV charges'!$A:$O,10,FALSE)=0,"",VLOOKUP($A272,'Annex 2 Designated EHV charges'!$A:$O,10,FALSE)),"")</f>
        <v/>
      </c>
      <c r="G272" s="195" t="str">
        <f>IFERROR(IF(VLOOKUP($A272,'Annex 2 Designated EHV charges'!$A:$O,11,FALSE)=0,"",VLOOKUP($A272,'Annex 2 Designated EHV charges'!$A:$O,11,FALSE)),"")</f>
        <v/>
      </c>
      <c r="H272" s="195" t="str">
        <f>IFERROR(IF(VLOOKUP($A272,'Annex 2 Designated EHV charges'!$A:$O,12,FALSE)=0,"",VLOOKUP($A272,'Annex 2 Designated EHV charges'!$A:$O,12,FALSE)),"")</f>
        <v/>
      </c>
    </row>
    <row r="273" spans="1:8" x14ac:dyDescent="0.2">
      <c r="A273" s="94" t="str" cm="1">
        <f t="array" ref="A273">IFERROR(INDEX('Annex 2 Designated EHV charges'!$A$10:$A$400, MATCH(0, IF(ISBLANK('Annex 2 Designated EHV charges'!$A$10:$A$400),1, COUNTIF(A$4:$A272, 'Annex 2 Designated EHV charges'!$A$10:$A$400)), 0)),"")</f>
        <v/>
      </c>
      <c r="B273" s="94" t="str">
        <f>IF($A273="","",VLOOKUP($A273,'Annex 2 Designated EHV charges'!$A:$O,2,0))</f>
        <v/>
      </c>
      <c r="C273" s="95" t="str">
        <f>IF($A273="","",VLOOKUP($A273,'Annex 2 Designated EHV charges'!$A:$O,3,0))</f>
        <v/>
      </c>
      <c r="D273" s="94" t="str">
        <f>IF($A273="","",VLOOKUP($A273,'Annex 2 Designated EHV charges'!$A:$O,7,0))</f>
        <v/>
      </c>
      <c r="E273" s="97" t="str">
        <f>IFERROR(IF(VLOOKUP($A273,'Annex 2 Designated EHV charges'!$A:$O,9,FALSE)=0,"",VLOOKUP($A273,'Annex 2 Designated EHV charges'!$A:$O,9,FALSE)),"")</f>
        <v/>
      </c>
      <c r="F273" s="195" t="str">
        <f>IFERROR(IF(VLOOKUP($A273,'Annex 2 Designated EHV charges'!$A:$O,10,FALSE)=0,"",VLOOKUP($A273,'Annex 2 Designated EHV charges'!$A:$O,10,FALSE)),"")</f>
        <v/>
      </c>
      <c r="G273" s="195" t="str">
        <f>IFERROR(IF(VLOOKUP($A273,'Annex 2 Designated EHV charges'!$A:$O,11,FALSE)=0,"",VLOOKUP($A273,'Annex 2 Designated EHV charges'!$A:$O,11,FALSE)),"")</f>
        <v/>
      </c>
      <c r="H273" s="195" t="str">
        <f>IFERROR(IF(VLOOKUP($A273,'Annex 2 Designated EHV charges'!$A:$O,12,FALSE)=0,"",VLOOKUP($A273,'Annex 2 Designated EHV charges'!$A:$O,12,FALSE)),"")</f>
        <v/>
      </c>
    </row>
    <row r="274" spans="1:8" x14ac:dyDescent="0.2">
      <c r="A274" s="94" t="str" cm="1">
        <f t="array" ref="A274">IFERROR(INDEX('Annex 2 Designated EHV charges'!$A$10:$A$400, MATCH(0, IF(ISBLANK('Annex 2 Designated EHV charges'!$A$10:$A$400),1, COUNTIF(A$4:$A273, 'Annex 2 Designated EHV charges'!$A$10:$A$400)), 0)),"")</f>
        <v/>
      </c>
      <c r="B274" s="94" t="str">
        <f>IF($A274="","",VLOOKUP($A274,'Annex 2 Designated EHV charges'!$A:$O,2,0))</f>
        <v/>
      </c>
      <c r="C274" s="95" t="str">
        <f>IF($A274="","",VLOOKUP($A274,'Annex 2 Designated EHV charges'!$A:$O,3,0))</f>
        <v/>
      </c>
      <c r="D274" s="94" t="str">
        <f>IF($A274="","",VLOOKUP($A274,'Annex 2 Designated EHV charges'!$A:$O,7,0))</f>
        <v/>
      </c>
      <c r="E274" s="97" t="str">
        <f>IFERROR(IF(VLOOKUP($A274,'Annex 2 Designated EHV charges'!$A:$O,9,FALSE)=0,"",VLOOKUP($A274,'Annex 2 Designated EHV charges'!$A:$O,9,FALSE)),"")</f>
        <v/>
      </c>
      <c r="F274" s="195" t="str">
        <f>IFERROR(IF(VLOOKUP($A274,'Annex 2 Designated EHV charges'!$A:$O,10,FALSE)=0,"",VLOOKUP($A274,'Annex 2 Designated EHV charges'!$A:$O,10,FALSE)),"")</f>
        <v/>
      </c>
      <c r="G274" s="195" t="str">
        <f>IFERROR(IF(VLOOKUP($A274,'Annex 2 Designated EHV charges'!$A:$O,11,FALSE)=0,"",VLOOKUP($A274,'Annex 2 Designated EHV charges'!$A:$O,11,FALSE)),"")</f>
        <v/>
      </c>
      <c r="H274" s="195" t="str">
        <f>IFERROR(IF(VLOOKUP($A274,'Annex 2 Designated EHV charges'!$A:$O,12,FALSE)=0,"",VLOOKUP($A274,'Annex 2 Designated EHV charges'!$A:$O,12,FALSE)),"")</f>
        <v/>
      </c>
    </row>
    <row r="275" spans="1:8" x14ac:dyDescent="0.2">
      <c r="A275" s="94" t="str" cm="1">
        <f t="array" ref="A275">IFERROR(INDEX('Annex 2 Designated EHV charges'!$A$10:$A$400, MATCH(0, IF(ISBLANK('Annex 2 Designated EHV charges'!$A$10:$A$400),1, COUNTIF(A$4:$A274, 'Annex 2 Designated EHV charges'!$A$10:$A$400)), 0)),"")</f>
        <v/>
      </c>
      <c r="B275" s="94" t="str">
        <f>IF($A275="","",VLOOKUP($A275,'Annex 2 Designated EHV charges'!$A:$O,2,0))</f>
        <v/>
      </c>
      <c r="C275" s="95" t="str">
        <f>IF($A275="","",VLOOKUP($A275,'Annex 2 Designated EHV charges'!$A:$O,3,0))</f>
        <v/>
      </c>
      <c r="D275" s="94" t="str">
        <f>IF($A275="","",VLOOKUP($A275,'Annex 2 Designated EHV charges'!$A:$O,7,0))</f>
        <v/>
      </c>
      <c r="E275" s="97" t="str">
        <f>IFERROR(IF(VLOOKUP($A275,'Annex 2 Designated EHV charges'!$A:$O,9,FALSE)=0,"",VLOOKUP($A275,'Annex 2 Designated EHV charges'!$A:$O,9,FALSE)),"")</f>
        <v/>
      </c>
      <c r="F275" s="195" t="str">
        <f>IFERROR(IF(VLOOKUP($A275,'Annex 2 Designated EHV charges'!$A:$O,10,FALSE)=0,"",VLOOKUP($A275,'Annex 2 Designated EHV charges'!$A:$O,10,FALSE)),"")</f>
        <v/>
      </c>
      <c r="G275" s="195" t="str">
        <f>IFERROR(IF(VLOOKUP($A275,'Annex 2 Designated EHV charges'!$A:$O,11,FALSE)=0,"",VLOOKUP($A275,'Annex 2 Designated EHV charges'!$A:$O,11,FALSE)),"")</f>
        <v/>
      </c>
      <c r="H275" s="195" t="str">
        <f>IFERROR(IF(VLOOKUP($A275,'Annex 2 Designated EHV charges'!$A:$O,12,FALSE)=0,"",VLOOKUP($A275,'Annex 2 Designated EHV charges'!$A:$O,12,FALSE)),"")</f>
        <v/>
      </c>
    </row>
    <row r="276" spans="1:8" x14ac:dyDescent="0.2">
      <c r="A276" s="94" t="str" cm="1">
        <f t="array" ref="A276">IFERROR(INDEX('Annex 2 Designated EHV charges'!$A$10:$A$400, MATCH(0, IF(ISBLANK('Annex 2 Designated EHV charges'!$A$10:$A$400),1, COUNTIF(A$4:$A275, 'Annex 2 Designated EHV charges'!$A$10:$A$400)), 0)),"")</f>
        <v/>
      </c>
      <c r="B276" s="94" t="str">
        <f>IF($A276="","",VLOOKUP($A276,'Annex 2 Designated EHV charges'!$A:$O,2,0))</f>
        <v/>
      </c>
      <c r="C276" s="95" t="str">
        <f>IF($A276="","",VLOOKUP($A276,'Annex 2 Designated EHV charges'!$A:$O,3,0))</f>
        <v/>
      </c>
      <c r="D276" s="94" t="str">
        <f>IF($A276="","",VLOOKUP($A276,'Annex 2 Designated EHV charges'!$A:$O,7,0))</f>
        <v/>
      </c>
      <c r="E276" s="97" t="str">
        <f>IFERROR(IF(VLOOKUP($A276,'Annex 2 Designated EHV charges'!$A:$O,9,FALSE)=0,"",VLOOKUP($A276,'Annex 2 Designated EHV charges'!$A:$O,9,FALSE)),"")</f>
        <v/>
      </c>
      <c r="F276" s="195" t="str">
        <f>IFERROR(IF(VLOOKUP($A276,'Annex 2 Designated EHV charges'!$A:$O,10,FALSE)=0,"",VLOOKUP($A276,'Annex 2 Designated EHV charges'!$A:$O,10,FALSE)),"")</f>
        <v/>
      </c>
      <c r="G276" s="195" t="str">
        <f>IFERROR(IF(VLOOKUP($A276,'Annex 2 Designated EHV charges'!$A:$O,11,FALSE)=0,"",VLOOKUP($A276,'Annex 2 Designated EHV charges'!$A:$O,11,FALSE)),"")</f>
        <v/>
      </c>
      <c r="H276" s="195" t="str">
        <f>IFERROR(IF(VLOOKUP($A276,'Annex 2 Designated EHV charges'!$A:$O,12,FALSE)=0,"",VLOOKUP($A276,'Annex 2 Designated EHV charges'!$A:$O,12,FALSE)),"")</f>
        <v/>
      </c>
    </row>
    <row r="277" spans="1:8" x14ac:dyDescent="0.2">
      <c r="A277" s="94" t="str" cm="1">
        <f t="array" ref="A277">IFERROR(INDEX('Annex 2 Designated EHV charges'!$A$10:$A$400, MATCH(0, IF(ISBLANK('Annex 2 Designated EHV charges'!$A$10:$A$400),1, COUNTIF(A$4:$A276, 'Annex 2 Designated EHV charges'!$A$10:$A$400)), 0)),"")</f>
        <v/>
      </c>
      <c r="B277" s="94" t="str">
        <f>IF($A277="","",VLOOKUP($A277,'Annex 2 Designated EHV charges'!$A:$O,2,0))</f>
        <v/>
      </c>
      <c r="C277" s="95" t="str">
        <f>IF($A277="","",VLOOKUP($A277,'Annex 2 Designated EHV charges'!$A:$O,3,0))</f>
        <v/>
      </c>
      <c r="D277" s="94" t="str">
        <f>IF($A277="","",VLOOKUP($A277,'Annex 2 Designated EHV charges'!$A:$O,7,0))</f>
        <v/>
      </c>
      <c r="E277" s="97" t="str">
        <f>IFERROR(IF(VLOOKUP($A277,'Annex 2 Designated EHV charges'!$A:$O,9,FALSE)=0,"",VLOOKUP($A277,'Annex 2 Designated EHV charges'!$A:$O,9,FALSE)),"")</f>
        <v/>
      </c>
      <c r="F277" s="195" t="str">
        <f>IFERROR(IF(VLOOKUP($A277,'Annex 2 Designated EHV charges'!$A:$O,10,FALSE)=0,"",VLOOKUP($A277,'Annex 2 Designated EHV charges'!$A:$O,10,FALSE)),"")</f>
        <v/>
      </c>
      <c r="G277" s="195" t="str">
        <f>IFERROR(IF(VLOOKUP($A277,'Annex 2 Designated EHV charges'!$A:$O,11,FALSE)=0,"",VLOOKUP($A277,'Annex 2 Designated EHV charges'!$A:$O,11,FALSE)),"")</f>
        <v/>
      </c>
      <c r="H277" s="195" t="str">
        <f>IFERROR(IF(VLOOKUP($A277,'Annex 2 Designated EHV charges'!$A:$O,12,FALSE)=0,"",VLOOKUP($A277,'Annex 2 Designated EHV charges'!$A:$O,12,FALSE)),"")</f>
        <v/>
      </c>
    </row>
    <row r="278" spans="1:8" x14ac:dyDescent="0.2">
      <c r="A278" s="94" t="str" cm="1">
        <f t="array" ref="A278">IFERROR(INDEX('Annex 2 Designated EHV charges'!$A$10:$A$400, MATCH(0, IF(ISBLANK('Annex 2 Designated EHV charges'!$A$10:$A$400),1, COUNTIF(A$4:$A277, 'Annex 2 Designated EHV charges'!$A$10:$A$400)), 0)),"")</f>
        <v/>
      </c>
      <c r="B278" s="94" t="str">
        <f>IF($A278="","",VLOOKUP($A278,'Annex 2 Designated EHV charges'!$A:$O,2,0))</f>
        <v/>
      </c>
      <c r="C278" s="95" t="str">
        <f>IF($A278="","",VLOOKUP($A278,'Annex 2 Designated EHV charges'!$A:$O,3,0))</f>
        <v/>
      </c>
      <c r="D278" s="94" t="str">
        <f>IF($A278="","",VLOOKUP($A278,'Annex 2 Designated EHV charges'!$A:$O,7,0))</f>
        <v/>
      </c>
      <c r="E278" s="97" t="str">
        <f>IFERROR(IF(VLOOKUP($A278,'Annex 2 Designated EHV charges'!$A:$O,9,FALSE)=0,"",VLOOKUP($A278,'Annex 2 Designated EHV charges'!$A:$O,9,FALSE)),"")</f>
        <v/>
      </c>
      <c r="F278" s="195" t="str">
        <f>IFERROR(IF(VLOOKUP($A278,'Annex 2 Designated EHV charges'!$A:$O,10,FALSE)=0,"",VLOOKUP($A278,'Annex 2 Designated EHV charges'!$A:$O,10,FALSE)),"")</f>
        <v/>
      </c>
      <c r="G278" s="195" t="str">
        <f>IFERROR(IF(VLOOKUP($A278,'Annex 2 Designated EHV charges'!$A:$O,11,FALSE)=0,"",VLOOKUP($A278,'Annex 2 Designated EHV charges'!$A:$O,11,FALSE)),"")</f>
        <v/>
      </c>
      <c r="H278" s="195" t="str">
        <f>IFERROR(IF(VLOOKUP($A278,'Annex 2 Designated EHV charges'!$A:$O,12,FALSE)=0,"",VLOOKUP($A278,'Annex 2 Designated EHV charges'!$A:$O,12,FALSE)),"")</f>
        <v/>
      </c>
    </row>
    <row r="279" spans="1:8" x14ac:dyDescent="0.2">
      <c r="A279" s="94" t="str" cm="1">
        <f t="array" ref="A279">IFERROR(INDEX('Annex 2 Designated EHV charges'!$A$10:$A$400, MATCH(0, IF(ISBLANK('Annex 2 Designated EHV charges'!$A$10:$A$400),1, COUNTIF(A$4:$A278, 'Annex 2 Designated EHV charges'!$A$10:$A$400)), 0)),"")</f>
        <v/>
      </c>
      <c r="B279" s="94" t="str">
        <f>IF($A279="","",VLOOKUP($A279,'Annex 2 Designated EHV charges'!$A:$O,2,0))</f>
        <v/>
      </c>
      <c r="C279" s="95" t="str">
        <f>IF($A279="","",VLOOKUP($A279,'Annex 2 Designated EHV charges'!$A:$O,3,0))</f>
        <v/>
      </c>
      <c r="D279" s="94" t="str">
        <f>IF($A279="","",VLOOKUP($A279,'Annex 2 Designated EHV charges'!$A:$O,7,0))</f>
        <v/>
      </c>
      <c r="E279" s="97" t="str">
        <f>IFERROR(IF(VLOOKUP($A279,'Annex 2 Designated EHV charges'!$A:$O,9,FALSE)=0,"",VLOOKUP($A279,'Annex 2 Designated EHV charges'!$A:$O,9,FALSE)),"")</f>
        <v/>
      </c>
      <c r="F279" s="195" t="str">
        <f>IFERROR(IF(VLOOKUP($A279,'Annex 2 Designated EHV charges'!$A:$O,10,FALSE)=0,"",VLOOKUP($A279,'Annex 2 Designated EHV charges'!$A:$O,10,FALSE)),"")</f>
        <v/>
      </c>
      <c r="G279" s="195" t="str">
        <f>IFERROR(IF(VLOOKUP($A279,'Annex 2 Designated EHV charges'!$A:$O,11,FALSE)=0,"",VLOOKUP($A279,'Annex 2 Designated EHV charges'!$A:$O,11,FALSE)),"")</f>
        <v/>
      </c>
      <c r="H279" s="195" t="str">
        <f>IFERROR(IF(VLOOKUP($A279,'Annex 2 Designated EHV charges'!$A:$O,12,FALSE)=0,"",VLOOKUP($A279,'Annex 2 Designated EHV charges'!$A:$O,12,FALSE)),"")</f>
        <v/>
      </c>
    </row>
    <row r="280" spans="1:8" x14ac:dyDescent="0.2">
      <c r="A280" s="94" t="str" cm="1">
        <f t="array" ref="A280">IFERROR(INDEX('Annex 2 Designated EHV charges'!$A$10:$A$400, MATCH(0, IF(ISBLANK('Annex 2 Designated EHV charges'!$A$10:$A$400),1, COUNTIF(A$4:$A279, 'Annex 2 Designated EHV charges'!$A$10:$A$400)), 0)),"")</f>
        <v/>
      </c>
      <c r="B280" s="94" t="str">
        <f>IF($A280="","",VLOOKUP($A280,'Annex 2 Designated EHV charges'!$A:$O,2,0))</f>
        <v/>
      </c>
      <c r="C280" s="95" t="str">
        <f>IF($A280="","",VLOOKUP($A280,'Annex 2 Designated EHV charges'!$A:$O,3,0))</f>
        <v/>
      </c>
      <c r="D280" s="94" t="str">
        <f>IF($A280="","",VLOOKUP($A280,'Annex 2 Designated EHV charges'!$A:$O,7,0))</f>
        <v/>
      </c>
      <c r="E280" s="97" t="str">
        <f>IFERROR(IF(VLOOKUP($A280,'Annex 2 Designated EHV charges'!$A:$O,9,FALSE)=0,"",VLOOKUP($A280,'Annex 2 Designated EHV charges'!$A:$O,9,FALSE)),"")</f>
        <v/>
      </c>
      <c r="F280" s="195" t="str">
        <f>IFERROR(IF(VLOOKUP($A280,'Annex 2 Designated EHV charges'!$A:$O,10,FALSE)=0,"",VLOOKUP($A280,'Annex 2 Designated EHV charges'!$A:$O,10,FALSE)),"")</f>
        <v/>
      </c>
      <c r="G280" s="195" t="str">
        <f>IFERROR(IF(VLOOKUP($A280,'Annex 2 Designated EHV charges'!$A:$O,11,FALSE)=0,"",VLOOKUP($A280,'Annex 2 Designated EHV charges'!$A:$O,11,FALSE)),"")</f>
        <v/>
      </c>
      <c r="H280" s="195" t="str">
        <f>IFERROR(IF(VLOOKUP($A280,'Annex 2 Designated EHV charges'!$A:$O,12,FALSE)=0,"",VLOOKUP($A280,'Annex 2 Designated EHV charges'!$A:$O,12,FALSE)),"")</f>
        <v/>
      </c>
    </row>
    <row r="281" spans="1:8" x14ac:dyDescent="0.2">
      <c r="A281" s="94" t="str" cm="1">
        <f t="array" ref="A281">IFERROR(INDEX('Annex 2 Designated EHV charges'!$A$10:$A$400, MATCH(0, IF(ISBLANK('Annex 2 Designated EHV charges'!$A$10:$A$400),1, COUNTIF(A$4:$A280, 'Annex 2 Designated EHV charges'!$A$10:$A$400)), 0)),"")</f>
        <v/>
      </c>
      <c r="B281" s="94" t="str">
        <f>IF($A281="","",VLOOKUP($A281,'Annex 2 Designated EHV charges'!$A:$O,2,0))</f>
        <v/>
      </c>
      <c r="C281" s="95" t="str">
        <f>IF($A281="","",VLOOKUP($A281,'Annex 2 Designated EHV charges'!$A:$O,3,0))</f>
        <v/>
      </c>
      <c r="D281" s="94" t="str">
        <f>IF($A281="","",VLOOKUP($A281,'Annex 2 Designated EHV charges'!$A:$O,7,0))</f>
        <v/>
      </c>
      <c r="E281" s="97" t="str">
        <f>IFERROR(IF(VLOOKUP($A281,'Annex 2 Designated EHV charges'!$A:$O,9,FALSE)=0,"",VLOOKUP($A281,'Annex 2 Designated EHV charges'!$A:$O,9,FALSE)),"")</f>
        <v/>
      </c>
      <c r="F281" s="195" t="str">
        <f>IFERROR(IF(VLOOKUP($A281,'Annex 2 Designated EHV charges'!$A:$O,10,FALSE)=0,"",VLOOKUP($A281,'Annex 2 Designated EHV charges'!$A:$O,10,FALSE)),"")</f>
        <v/>
      </c>
      <c r="G281" s="195" t="str">
        <f>IFERROR(IF(VLOOKUP($A281,'Annex 2 Designated EHV charges'!$A:$O,11,FALSE)=0,"",VLOOKUP($A281,'Annex 2 Designated EHV charges'!$A:$O,11,FALSE)),"")</f>
        <v/>
      </c>
      <c r="H281" s="195" t="str">
        <f>IFERROR(IF(VLOOKUP($A281,'Annex 2 Designated EHV charges'!$A:$O,12,FALSE)=0,"",VLOOKUP($A281,'Annex 2 Designated EHV charges'!$A:$O,12,FALSE)),"")</f>
        <v/>
      </c>
    </row>
    <row r="282" spans="1:8" x14ac:dyDescent="0.2">
      <c r="A282" s="94" t="str" cm="1">
        <f t="array" ref="A282">IFERROR(INDEX('Annex 2 Designated EHV charges'!$A$10:$A$400, MATCH(0, IF(ISBLANK('Annex 2 Designated EHV charges'!$A$10:$A$400),1, COUNTIF(A$4:$A281, 'Annex 2 Designated EHV charges'!$A$10:$A$400)), 0)),"")</f>
        <v/>
      </c>
      <c r="B282" s="94" t="str">
        <f>IF($A282="","",VLOOKUP($A282,'Annex 2 Designated EHV charges'!$A:$O,2,0))</f>
        <v/>
      </c>
      <c r="C282" s="95" t="str">
        <f>IF($A282="","",VLOOKUP($A282,'Annex 2 Designated EHV charges'!$A:$O,3,0))</f>
        <v/>
      </c>
      <c r="D282" s="94" t="str">
        <f>IF($A282="","",VLOOKUP($A282,'Annex 2 Designated EHV charges'!$A:$O,7,0))</f>
        <v/>
      </c>
      <c r="E282" s="97" t="str">
        <f>IFERROR(IF(VLOOKUP($A282,'Annex 2 Designated EHV charges'!$A:$O,9,FALSE)=0,"",VLOOKUP($A282,'Annex 2 Designated EHV charges'!$A:$O,9,FALSE)),"")</f>
        <v/>
      </c>
      <c r="F282" s="195" t="str">
        <f>IFERROR(IF(VLOOKUP($A282,'Annex 2 Designated EHV charges'!$A:$O,10,FALSE)=0,"",VLOOKUP($A282,'Annex 2 Designated EHV charges'!$A:$O,10,FALSE)),"")</f>
        <v/>
      </c>
      <c r="G282" s="195" t="str">
        <f>IFERROR(IF(VLOOKUP($A282,'Annex 2 Designated EHV charges'!$A:$O,11,FALSE)=0,"",VLOOKUP($A282,'Annex 2 Designated EHV charges'!$A:$O,11,FALSE)),"")</f>
        <v/>
      </c>
      <c r="H282" s="195" t="str">
        <f>IFERROR(IF(VLOOKUP($A282,'Annex 2 Designated EHV charges'!$A:$O,12,FALSE)=0,"",VLOOKUP($A282,'Annex 2 Designated EHV charges'!$A:$O,12,FALSE)),"")</f>
        <v/>
      </c>
    </row>
    <row r="283" spans="1:8" x14ac:dyDescent="0.2">
      <c r="A283" s="94" t="str" cm="1">
        <f t="array" ref="A283">IFERROR(INDEX('Annex 2 Designated EHV charges'!$A$10:$A$400, MATCH(0, IF(ISBLANK('Annex 2 Designated EHV charges'!$A$10:$A$400),1, COUNTIF(A$4:$A282, 'Annex 2 Designated EHV charges'!$A$10:$A$400)), 0)),"")</f>
        <v/>
      </c>
      <c r="B283" s="94" t="str">
        <f>IF($A283="","",VLOOKUP($A283,'Annex 2 Designated EHV charges'!$A:$O,2,0))</f>
        <v/>
      </c>
      <c r="C283" s="95" t="str">
        <f>IF($A283="","",VLOOKUP($A283,'Annex 2 Designated EHV charges'!$A:$O,3,0))</f>
        <v/>
      </c>
      <c r="D283" s="94" t="str">
        <f>IF($A283="","",VLOOKUP($A283,'Annex 2 Designated EHV charges'!$A:$O,7,0))</f>
        <v/>
      </c>
      <c r="E283" s="97" t="str">
        <f>IFERROR(IF(VLOOKUP($A283,'Annex 2 Designated EHV charges'!$A:$O,9,FALSE)=0,"",VLOOKUP($A283,'Annex 2 Designated EHV charges'!$A:$O,9,FALSE)),"")</f>
        <v/>
      </c>
      <c r="F283" s="195" t="str">
        <f>IFERROR(IF(VLOOKUP($A283,'Annex 2 Designated EHV charges'!$A:$O,10,FALSE)=0,"",VLOOKUP($A283,'Annex 2 Designated EHV charges'!$A:$O,10,FALSE)),"")</f>
        <v/>
      </c>
      <c r="G283" s="195" t="str">
        <f>IFERROR(IF(VLOOKUP($A283,'Annex 2 Designated EHV charges'!$A:$O,11,FALSE)=0,"",VLOOKUP($A283,'Annex 2 Designated EHV charges'!$A:$O,11,FALSE)),"")</f>
        <v/>
      </c>
      <c r="H283" s="195" t="str">
        <f>IFERROR(IF(VLOOKUP($A283,'Annex 2 Designated EHV charges'!$A:$O,12,FALSE)=0,"",VLOOKUP($A283,'Annex 2 Designated EHV charges'!$A:$O,12,FALSE)),"")</f>
        <v/>
      </c>
    </row>
    <row r="284" spans="1:8" x14ac:dyDescent="0.2">
      <c r="A284" s="94" t="str" cm="1">
        <f t="array" ref="A284">IFERROR(INDEX('Annex 2 Designated EHV charges'!$A$10:$A$400, MATCH(0, IF(ISBLANK('Annex 2 Designated EHV charges'!$A$10:$A$400),1, COUNTIF(A$4:$A283, 'Annex 2 Designated EHV charges'!$A$10:$A$400)), 0)),"")</f>
        <v/>
      </c>
      <c r="B284" s="94" t="str">
        <f>IF($A284="","",VLOOKUP($A284,'Annex 2 Designated EHV charges'!$A:$O,2,0))</f>
        <v/>
      </c>
      <c r="C284" s="95" t="str">
        <f>IF($A284="","",VLOOKUP($A284,'Annex 2 Designated EHV charges'!$A:$O,3,0))</f>
        <v/>
      </c>
      <c r="D284" s="94" t="str">
        <f>IF($A284="","",VLOOKUP($A284,'Annex 2 Designated EHV charges'!$A:$O,7,0))</f>
        <v/>
      </c>
      <c r="E284" s="97" t="str">
        <f>IFERROR(IF(VLOOKUP($A284,'Annex 2 Designated EHV charges'!$A:$O,9,FALSE)=0,"",VLOOKUP($A284,'Annex 2 Designated EHV charges'!$A:$O,9,FALSE)),"")</f>
        <v/>
      </c>
      <c r="F284" s="195" t="str">
        <f>IFERROR(IF(VLOOKUP($A284,'Annex 2 Designated EHV charges'!$A:$O,10,FALSE)=0,"",VLOOKUP($A284,'Annex 2 Designated EHV charges'!$A:$O,10,FALSE)),"")</f>
        <v/>
      </c>
      <c r="G284" s="195" t="str">
        <f>IFERROR(IF(VLOOKUP($A284,'Annex 2 Designated EHV charges'!$A:$O,11,FALSE)=0,"",VLOOKUP($A284,'Annex 2 Designated EHV charges'!$A:$O,11,FALSE)),"")</f>
        <v/>
      </c>
      <c r="H284" s="195" t="str">
        <f>IFERROR(IF(VLOOKUP($A284,'Annex 2 Designated EHV charges'!$A:$O,12,FALSE)=0,"",VLOOKUP($A284,'Annex 2 Designated EHV charges'!$A:$O,12,FALSE)),"")</f>
        <v/>
      </c>
    </row>
    <row r="285" spans="1:8" x14ac:dyDescent="0.2">
      <c r="A285" s="94" t="str" cm="1">
        <f t="array" ref="A285">IFERROR(INDEX('Annex 2 Designated EHV charges'!$A$10:$A$400, MATCH(0, IF(ISBLANK('Annex 2 Designated EHV charges'!$A$10:$A$400),1, COUNTIF(A$4:$A284, 'Annex 2 Designated EHV charges'!$A$10:$A$400)), 0)),"")</f>
        <v/>
      </c>
      <c r="B285" s="94" t="str">
        <f>IF($A285="","",VLOOKUP($A285,'Annex 2 Designated EHV charges'!$A:$O,2,0))</f>
        <v/>
      </c>
      <c r="C285" s="95" t="str">
        <f>IF($A285="","",VLOOKUP($A285,'Annex 2 Designated EHV charges'!$A:$O,3,0))</f>
        <v/>
      </c>
      <c r="D285" s="94" t="str">
        <f>IF($A285="","",VLOOKUP($A285,'Annex 2 Designated EHV charges'!$A:$O,7,0))</f>
        <v/>
      </c>
      <c r="E285" s="97" t="str">
        <f>IFERROR(IF(VLOOKUP($A285,'Annex 2 Designated EHV charges'!$A:$O,9,FALSE)=0,"",VLOOKUP($A285,'Annex 2 Designated EHV charges'!$A:$O,9,FALSE)),"")</f>
        <v/>
      </c>
      <c r="F285" s="195" t="str">
        <f>IFERROR(IF(VLOOKUP($A285,'Annex 2 Designated EHV charges'!$A:$O,10,FALSE)=0,"",VLOOKUP($A285,'Annex 2 Designated EHV charges'!$A:$O,10,FALSE)),"")</f>
        <v/>
      </c>
      <c r="G285" s="195" t="str">
        <f>IFERROR(IF(VLOOKUP($A285,'Annex 2 Designated EHV charges'!$A:$O,11,FALSE)=0,"",VLOOKUP($A285,'Annex 2 Designated EHV charges'!$A:$O,11,FALSE)),"")</f>
        <v/>
      </c>
      <c r="H285" s="195" t="str">
        <f>IFERROR(IF(VLOOKUP($A285,'Annex 2 Designated EHV charges'!$A:$O,12,FALSE)=0,"",VLOOKUP($A285,'Annex 2 Designated EHV charges'!$A:$O,12,FALSE)),"")</f>
        <v/>
      </c>
    </row>
    <row r="286" spans="1:8" x14ac:dyDescent="0.2">
      <c r="A286" s="94" t="str" cm="1">
        <f t="array" ref="A286">IFERROR(INDEX('Annex 2 Designated EHV charges'!$A$10:$A$400, MATCH(0, IF(ISBLANK('Annex 2 Designated EHV charges'!$A$10:$A$400),1, COUNTIF(A$4:$A285, 'Annex 2 Designated EHV charges'!$A$10:$A$400)), 0)),"")</f>
        <v/>
      </c>
      <c r="B286" s="94" t="str">
        <f>IF($A286="","",VLOOKUP($A286,'Annex 2 Designated EHV charges'!$A:$O,2,0))</f>
        <v/>
      </c>
      <c r="C286" s="95" t="str">
        <f>IF($A286="","",VLOOKUP($A286,'Annex 2 Designated EHV charges'!$A:$O,3,0))</f>
        <v/>
      </c>
      <c r="D286" s="94" t="str">
        <f>IF($A286="","",VLOOKUP($A286,'Annex 2 Designated EHV charges'!$A:$O,7,0))</f>
        <v/>
      </c>
      <c r="E286" s="97" t="str">
        <f>IFERROR(IF(VLOOKUP($A286,'Annex 2 Designated EHV charges'!$A:$O,9,FALSE)=0,"",VLOOKUP($A286,'Annex 2 Designated EHV charges'!$A:$O,9,FALSE)),"")</f>
        <v/>
      </c>
      <c r="F286" s="195" t="str">
        <f>IFERROR(IF(VLOOKUP($A286,'Annex 2 Designated EHV charges'!$A:$O,10,FALSE)=0,"",VLOOKUP($A286,'Annex 2 Designated EHV charges'!$A:$O,10,FALSE)),"")</f>
        <v/>
      </c>
      <c r="G286" s="195" t="str">
        <f>IFERROR(IF(VLOOKUP($A286,'Annex 2 Designated EHV charges'!$A:$O,11,FALSE)=0,"",VLOOKUP($A286,'Annex 2 Designated EHV charges'!$A:$O,11,FALSE)),"")</f>
        <v/>
      </c>
      <c r="H286" s="195" t="str">
        <f>IFERROR(IF(VLOOKUP($A286,'Annex 2 Designated EHV charges'!$A:$O,12,FALSE)=0,"",VLOOKUP($A286,'Annex 2 Designated EHV charges'!$A:$O,12,FALSE)),"")</f>
        <v/>
      </c>
    </row>
    <row r="287" spans="1:8" x14ac:dyDescent="0.2">
      <c r="A287" s="94" t="str" cm="1">
        <f t="array" ref="A287">IFERROR(INDEX('Annex 2 Designated EHV charges'!$A$10:$A$400, MATCH(0, IF(ISBLANK('Annex 2 Designated EHV charges'!$A$10:$A$400),1, COUNTIF(A$4:$A286, 'Annex 2 Designated EHV charges'!$A$10:$A$400)), 0)),"")</f>
        <v/>
      </c>
      <c r="B287" s="94" t="str">
        <f>IF($A287="","",VLOOKUP($A287,'Annex 2 Designated EHV charges'!$A:$O,2,0))</f>
        <v/>
      </c>
      <c r="C287" s="95" t="str">
        <f>IF($A287="","",VLOOKUP($A287,'Annex 2 Designated EHV charges'!$A:$O,3,0))</f>
        <v/>
      </c>
      <c r="D287" s="94" t="str">
        <f>IF($A287="","",VLOOKUP($A287,'Annex 2 Designated EHV charges'!$A:$O,7,0))</f>
        <v/>
      </c>
      <c r="E287" s="97" t="str">
        <f>IFERROR(IF(VLOOKUP($A287,'Annex 2 Designated EHV charges'!$A:$O,9,FALSE)=0,"",VLOOKUP($A287,'Annex 2 Designated EHV charges'!$A:$O,9,FALSE)),"")</f>
        <v/>
      </c>
      <c r="F287" s="195" t="str">
        <f>IFERROR(IF(VLOOKUP($A287,'Annex 2 Designated EHV charges'!$A:$O,10,FALSE)=0,"",VLOOKUP($A287,'Annex 2 Designated EHV charges'!$A:$O,10,FALSE)),"")</f>
        <v/>
      </c>
      <c r="G287" s="195" t="str">
        <f>IFERROR(IF(VLOOKUP($A287,'Annex 2 Designated EHV charges'!$A:$O,11,FALSE)=0,"",VLOOKUP($A287,'Annex 2 Designated EHV charges'!$A:$O,11,FALSE)),"")</f>
        <v/>
      </c>
      <c r="H287" s="195" t="str">
        <f>IFERROR(IF(VLOOKUP($A287,'Annex 2 Designated EHV charges'!$A:$O,12,FALSE)=0,"",VLOOKUP($A287,'Annex 2 Designated EHV charges'!$A:$O,12,FALSE)),"")</f>
        <v/>
      </c>
    </row>
    <row r="288" spans="1:8" x14ac:dyDescent="0.2">
      <c r="A288" s="94" t="str" cm="1">
        <f t="array" ref="A288">IFERROR(INDEX('Annex 2 Designated EHV charges'!$A$10:$A$400, MATCH(0, IF(ISBLANK('Annex 2 Designated EHV charges'!$A$10:$A$400),1, COUNTIF(A$4:$A287, 'Annex 2 Designated EHV charges'!$A$10:$A$400)), 0)),"")</f>
        <v/>
      </c>
      <c r="B288" s="94" t="str">
        <f>IF($A288="","",VLOOKUP($A288,'Annex 2 Designated EHV charges'!$A:$O,2,0))</f>
        <v/>
      </c>
      <c r="C288" s="95" t="str">
        <f>IF($A288="","",VLOOKUP($A288,'Annex 2 Designated EHV charges'!$A:$O,3,0))</f>
        <v/>
      </c>
      <c r="D288" s="94" t="str">
        <f>IF($A288="","",VLOOKUP($A288,'Annex 2 Designated EHV charges'!$A:$O,7,0))</f>
        <v/>
      </c>
      <c r="E288" s="97" t="str">
        <f>IFERROR(IF(VLOOKUP($A288,'Annex 2 Designated EHV charges'!$A:$O,9,FALSE)=0,"",VLOOKUP($A288,'Annex 2 Designated EHV charges'!$A:$O,9,FALSE)),"")</f>
        <v/>
      </c>
      <c r="F288" s="195" t="str">
        <f>IFERROR(IF(VLOOKUP($A288,'Annex 2 Designated EHV charges'!$A:$O,10,FALSE)=0,"",VLOOKUP($A288,'Annex 2 Designated EHV charges'!$A:$O,10,FALSE)),"")</f>
        <v/>
      </c>
      <c r="G288" s="195" t="str">
        <f>IFERROR(IF(VLOOKUP($A288,'Annex 2 Designated EHV charges'!$A:$O,11,FALSE)=0,"",VLOOKUP($A288,'Annex 2 Designated EHV charges'!$A:$O,11,FALSE)),"")</f>
        <v/>
      </c>
      <c r="H288" s="195" t="str">
        <f>IFERROR(IF(VLOOKUP($A288,'Annex 2 Designated EHV charges'!$A:$O,12,FALSE)=0,"",VLOOKUP($A288,'Annex 2 Designated EHV charges'!$A:$O,12,FALSE)),"")</f>
        <v/>
      </c>
    </row>
    <row r="289" spans="1:8" x14ac:dyDescent="0.2">
      <c r="A289" s="94" t="str" cm="1">
        <f t="array" ref="A289">IFERROR(INDEX('Annex 2 Designated EHV charges'!$A$10:$A$400, MATCH(0, IF(ISBLANK('Annex 2 Designated EHV charges'!$A$10:$A$400),1, COUNTIF(A$4:$A288, 'Annex 2 Designated EHV charges'!$A$10:$A$400)), 0)),"")</f>
        <v/>
      </c>
      <c r="B289" s="94" t="str">
        <f>IF($A289="","",VLOOKUP($A289,'Annex 2 Designated EHV charges'!$A:$O,2,0))</f>
        <v/>
      </c>
      <c r="C289" s="95" t="str">
        <f>IF($A289="","",VLOOKUP($A289,'Annex 2 Designated EHV charges'!$A:$O,3,0))</f>
        <v/>
      </c>
      <c r="D289" s="94" t="str">
        <f>IF($A289="","",VLOOKUP($A289,'Annex 2 Designated EHV charges'!$A:$O,7,0))</f>
        <v/>
      </c>
      <c r="E289" s="97" t="str">
        <f>IFERROR(IF(VLOOKUP($A289,'Annex 2 Designated EHV charges'!$A:$O,9,FALSE)=0,"",VLOOKUP($A289,'Annex 2 Designated EHV charges'!$A:$O,9,FALSE)),"")</f>
        <v/>
      </c>
      <c r="F289" s="195" t="str">
        <f>IFERROR(IF(VLOOKUP($A289,'Annex 2 Designated EHV charges'!$A:$O,10,FALSE)=0,"",VLOOKUP($A289,'Annex 2 Designated EHV charges'!$A:$O,10,FALSE)),"")</f>
        <v/>
      </c>
      <c r="G289" s="195" t="str">
        <f>IFERROR(IF(VLOOKUP($A289,'Annex 2 Designated EHV charges'!$A:$O,11,FALSE)=0,"",VLOOKUP($A289,'Annex 2 Designated EHV charges'!$A:$O,11,FALSE)),"")</f>
        <v/>
      </c>
      <c r="H289" s="195" t="str">
        <f>IFERROR(IF(VLOOKUP($A289,'Annex 2 Designated EHV charges'!$A:$O,12,FALSE)=0,"",VLOOKUP($A289,'Annex 2 Designated EHV charges'!$A:$O,12,FALSE)),"")</f>
        <v/>
      </c>
    </row>
    <row r="290" spans="1:8" x14ac:dyDescent="0.2">
      <c r="A290" s="94" t="str" cm="1">
        <f t="array" ref="A290">IFERROR(INDEX('Annex 2 Designated EHV charges'!$A$10:$A$400, MATCH(0, IF(ISBLANK('Annex 2 Designated EHV charges'!$A$10:$A$400),1, COUNTIF(A$4:$A289, 'Annex 2 Designated EHV charges'!$A$10:$A$400)), 0)),"")</f>
        <v/>
      </c>
      <c r="B290" s="94" t="str">
        <f>IF($A290="","",VLOOKUP($A290,'Annex 2 Designated EHV charges'!$A:$O,2,0))</f>
        <v/>
      </c>
      <c r="C290" s="95" t="str">
        <f>IF($A290="","",VLOOKUP($A290,'Annex 2 Designated EHV charges'!$A:$O,3,0))</f>
        <v/>
      </c>
      <c r="D290" s="94" t="str">
        <f>IF($A290="","",VLOOKUP($A290,'Annex 2 Designated EHV charges'!$A:$O,7,0))</f>
        <v/>
      </c>
      <c r="E290" s="97" t="str">
        <f>IFERROR(IF(VLOOKUP($A290,'Annex 2 Designated EHV charges'!$A:$O,9,FALSE)=0,"",VLOOKUP($A290,'Annex 2 Designated EHV charges'!$A:$O,9,FALSE)),"")</f>
        <v/>
      </c>
      <c r="F290" s="195" t="str">
        <f>IFERROR(IF(VLOOKUP($A290,'Annex 2 Designated EHV charges'!$A:$O,10,FALSE)=0,"",VLOOKUP($A290,'Annex 2 Designated EHV charges'!$A:$O,10,FALSE)),"")</f>
        <v/>
      </c>
      <c r="G290" s="195" t="str">
        <f>IFERROR(IF(VLOOKUP($A290,'Annex 2 Designated EHV charges'!$A:$O,11,FALSE)=0,"",VLOOKUP($A290,'Annex 2 Designated EHV charges'!$A:$O,11,FALSE)),"")</f>
        <v/>
      </c>
      <c r="H290" s="195" t="str">
        <f>IFERROR(IF(VLOOKUP($A290,'Annex 2 Designated EHV charges'!$A:$O,12,FALSE)=0,"",VLOOKUP($A290,'Annex 2 Designated EHV charges'!$A:$O,12,FALSE)),"")</f>
        <v/>
      </c>
    </row>
    <row r="291" spans="1:8" x14ac:dyDescent="0.2">
      <c r="A291" s="94" t="str" cm="1">
        <f t="array" ref="A291">IFERROR(INDEX('Annex 2 Designated EHV charges'!$A$10:$A$400, MATCH(0, IF(ISBLANK('Annex 2 Designated EHV charges'!$A$10:$A$400),1, COUNTIF(A$4:$A290, 'Annex 2 Designated EHV charges'!$A$10:$A$400)), 0)),"")</f>
        <v/>
      </c>
      <c r="B291" s="94" t="str">
        <f>IF($A291="","",VLOOKUP($A291,'Annex 2 Designated EHV charges'!$A:$O,2,0))</f>
        <v/>
      </c>
      <c r="C291" s="95" t="str">
        <f>IF($A291="","",VLOOKUP($A291,'Annex 2 Designated EHV charges'!$A:$O,3,0))</f>
        <v/>
      </c>
      <c r="D291" s="94" t="str">
        <f>IF($A291="","",VLOOKUP($A291,'Annex 2 Designated EHV charges'!$A:$O,7,0))</f>
        <v/>
      </c>
      <c r="E291" s="97" t="str">
        <f>IFERROR(IF(VLOOKUP($A291,'Annex 2 Designated EHV charges'!$A:$O,9,FALSE)=0,"",VLOOKUP($A291,'Annex 2 Designated EHV charges'!$A:$O,9,FALSE)),"")</f>
        <v/>
      </c>
      <c r="F291" s="195" t="str">
        <f>IFERROR(IF(VLOOKUP($A291,'Annex 2 Designated EHV charges'!$A:$O,10,FALSE)=0,"",VLOOKUP($A291,'Annex 2 Designated EHV charges'!$A:$O,10,FALSE)),"")</f>
        <v/>
      </c>
      <c r="G291" s="195" t="str">
        <f>IFERROR(IF(VLOOKUP($A291,'Annex 2 Designated EHV charges'!$A:$O,11,FALSE)=0,"",VLOOKUP($A291,'Annex 2 Designated EHV charges'!$A:$O,11,FALSE)),"")</f>
        <v/>
      </c>
      <c r="H291" s="195" t="str">
        <f>IFERROR(IF(VLOOKUP($A291,'Annex 2 Designated EHV charges'!$A:$O,12,FALSE)=0,"",VLOOKUP($A291,'Annex 2 Designated EHV charges'!$A:$O,12,FALSE)),"")</f>
        <v/>
      </c>
    </row>
    <row r="292" spans="1:8" x14ac:dyDescent="0.2">
      <c r="A292" s="94" t="str" cm="1">
        <f t="array" ref="A292">IFERROR(INDEX('Annex 2 Designated EHV charges'!$A$10:$A$400, MATCH(0, IF(ISBLANK('Annex 2 Designated EHV charges'!$A$10:$A$400),1, COUNTIF(A$4:$A291, 'Annex 2 Designated EHV charges'!$A$10:$A$400)), 0)),"")</f>
        <v/>
      </c>
      <c r="B292" s="94" t="str">
        <f>IF($A292="","",VLOOKUP($A292,'Annex 2 Designated EHV charges'!$A:$O,2,0))</f>
        <v/>
      </c>
      <c r="C292" s="95" t="str">
        <f>IF($A292="","",VLOOKUP($A292,'Annex 2 Designated EHV charges'!$A:$O,3,0))</f>
        <v/>
      </c>
      <c r="D292" s="94" t="str">
        <f>IF($A292="","",VLOOKUP($A292,'Annex 2 Designated EHV charges'!$A:$O,7,0))</f>
        <v/>
      </c>
      <c r="E292" s="97" t="str">
        <f>IFERROR(IF(VLOOKUP($A292,'Annex 2 Designated EHV charges'!$A:$O,9,FALSE)=0,"",VLOOKUP($A292,'Annex 2 Designated EHV charges'!$A:$O,9,FALSE)),"")</f>
        <v/>
      </c>
      <c r="F292" s="195" t="str">
        <f>IFERROR(IF(VLOOKUP($A292,'Annex 2 Designated EHV charges'!$A:$O,10,FALSE)=0,"",VLOOKUP($A292,'Annex 2 Designated EHV charges'!$A:$O,10,FALSE)),"")</f>
        <v/>
      </c>
      <c r="G292" s="195" t="str">
        <f>IFERROR(IF(VLOOKUP($A292,'Annex 2 Designated EHV charges'!$A:$O,11,FALSE)=0,"",VLOOKUP($A292,'Annex 2 Designated EHV charges'!$A:$O,11,FALSE)),"")</f>
        <v/>
      </c>
      <c r="H292" s="195" t="str">
        <f>IFERROR(IF(VLOOKUP($A292,'Annex 2 Designated EHV charges'!$A:$O,12,FALSE)=0,"",VLOOKUP($A292,'Annex 2 Designated EHV charges'!$A:$O,12,FALSE)),"")</f>
        <v/>
      </c>
    </row>
    <row r="293" spans="1:8" x14ac:dyDescent="0.2">
      <c r="A293" s="94" t="str" cm="1">
        <f t="array" ref="A293">IFERROR(INDEX('Annex 2 Designated EHV charges'!$A$10:$A$400, MATCH(0, IF(ISBLANK('Annex 2 Designated EHV charges'!$A$10:$A$400),1, COUNTIF(A$4:$A292, 'Annex 2 Designated EHV charges'!$A$10:$A$400)), 0)),"")</f>
        <v/>
      </c>
      <c r="B293" s="94" t="str">
        <f>IF($A293="","",VLOOKUP($A293,'Annex 2 Designated EHV charges'!$A:$O,2,0))</f>
        <v/>
      </c>
      <c r="C293" s="95" t="str">
        <f>IF($A293="","",VLOOKUP($A293,'Annex 2 Designated EHV charges'!$A:$O,3,0))</f>
        <v/>
      </c>
      <c r="D293" s="94" t="str">
        <f>IF($A293="","",VLOOKUP($A293,'Annex 2 Designated EHV charges'!$A:$O,7,0))</f>
        <v/>
      </c>
      <c r="E293" s="97" t="str">
        <f>IFERROR(IF(VLOOKUP($A293,'Annex 2 Designated EHV charges'!$A:$O,9,FALSE)=0,"",VLOOKUP($A293,'Annex 2 Designated EHV charges'!$A:$O,9,FALSE)),"")</f>
        <v/>
      </c>
      <c r="F293" s="195" t="str">
        <f>IFERROR(IF(VLOOKUP($A293,'Annex 2 Designated EHV charges'!$A:$O,10,FALSE)=0,"",VLOOKUP($A293,'Annex 2 Designated EHV charges'!$A:$O,10,FALSE)),"")</f>
        <v/>
      </c>
      <c r="G293" s="195" t="str">
        <f>IFERROR(IF(VLOOKUP($A293,'Annex 2 Designated EHV charges'!$A:$O,11,FALSE)=0,"",VLOOKUP($A293,'Annex 2 Designated EHV charges'!$A:$O,11,FALSE)),"")</f>
        <v/>
      </c>
      <c r="H293" s="195" t="str">
        <f>IFERROR(IF(VLOOKUP($A293,'Annex 2 Designated EHV charges'!$A:$O,12,FALSE)=0,"",VLOOKUP($A293,'Annex 2 Designated EHV charges'!$A:$O,12,FALSE)),"")</f>
        <v/>
      </c>
    </row>
    <row r="294" spans="1:8" x14ac:dyDescent="0.2">
      <c r="A294" s="94" t="str" cm="1">
        <f t="array" ref="A294">IFERROR(INDEX('Annex 2 Designated EHV charges'!$A$10:$A$400, MATCH(0, IF(ISBLANK('Annex 2 Designated EHV charges'!$A$10:$A$400),1, COUNTIF(A$4:$A293, 'Annex 2 Designated EHV charges'!$A$10:$A$400)), 0)),"")</f>
        <v/>
      </c>
      <c r="B294" s="94" t="str">
        <f>IF($A294="","",VLOOKUP($A294,'Annex 2 Designated EHV charges'!$A:$O,2,0))</f>
        <v/>
      </c>
      <c r="C294" s="95" t="str">
        <f>IF($A294="","",VLOOKUP($A294,'Annex 2 Designated EHV charges'!$A:$O,3,0))</f>
        <v/>
      </c>
      <c r="D294" s="94" t="str">
        <f>IF($A294="","",VLOOKUP($A294,'Annex 2 Designated EHV charges'!$A:$O,7,0))</f>
        <v/>
      </c>
      <c r="E294" s="97" t="str">
        <f>IFERROR(IF(VLOOKUP($A294,'Annex 2 Designated EHV charges'!$A:$O,9,FALSE)=0,"",VLOOKUP($A294,'Annex 2 Designated EHV charges'!$A:$O,9,FALSE)),"")</f>
        <v/>
      </c>
      <c r="F294" s="195" t="str">
        <f>IFERROR(IF(VLOOKUP($A294,'Annex 2 Designated EHV charges'!$A:$O,10,FALSE)=0,"",VLOOKUP($A294,'Annex 2 Designated EHV charges'!$A:$O,10,FALSE)),"")</f>
        <v/>
      </c>
      <c r="G294" s="195" t="str">
        <f>IFERROR(IF(VLOOKUP($A294,'Annex 2 Designated EHV charges'!$A:$O,11,FALSE)=0,"",VLOOKUP($A294,'Annex 2 Designated EHV charges'!$A:$O,11,FALSE)),"")</f>
        <v/>
      </c>
      <c r="H294" s="195" t="str">
        <f>IFERROR(IF(VLOOKUP($A294,'Annex 2 Designated EHV charges'!$A:$O,12,FALSE)=0,"",VLOOKUP($A294,'Annex 2 Designated EHV charges'!$A:$O,12,FALSE)),"")</f>
        <v/>
      </c>
    </row>
    <row r="295" spans="1:8" x14ac:dyDescent="0.2">
      <c r="A295" s="94" t="str" cm="1">
        <f t="array" ref="A295">IFERROR(INDEX('Annex 2 Designated EHV charges'!$A$10:$A$400, MATCH(0, IF(ISBLANK('Annex 2 Designated EHV charges'!$A$10:$A$400),1, COUNTIF(A$4:$A294, 'Annex 2 Designated EHV charges'!$A$10:$A$400)), 0)),"")</f>
        <v/>
      </c>
      <c r="B295" s="94" t="str">
        <f>IF($A295="","",VLOOKUP($A295,'Annex 2 Designated EHV charges'!$A:$O,2,0))</f>
        <v/>
      </c>
      <c r="C295" s="95" t="str">
        <f>IF($A295="","",VLOOKUP($A295,'Annex 2 Designated EHV charges'!$A:$O,3,0))</f>
        <v/>
      </c>
      <c r="D295" s="94" t="str">
        <f>IF($A295="","",VLOOKUP($A295,'Annex 2 Designated EHV charges'!$A:$O,7,0))</f>
        <v/>
      </c>
      <c r="E295" s="97" t="str">
        <f>IFERROR(IF(VLOOKUP($A295,'Annex 2 Designated EHV charges'!$A:$O,9,FALSE)=0,"",VLOOKUP($A295,'Annex 2 Designated EHV charges'!$A:$O,9,FALSE)),"")</f>
        <v/>
      </c>
      <c r="F295" s="195" t="str">
        <f>IFERROR(IF(VLOOKUP($A295,'Annex 2 Designated EHV charges'!$A:$O,10,FALSE)=0,"",VLOOKUP($A295,'Annex 2 Designated EHV charges'!$A:$O,10,FALSE)),"")</f>
        <v/>
      </c>
      <c r="G295" s="195" t="str">
        <f>IFERROR(IF(VLOOKUP($A295,'Annex 2 Designated EHV charges'!$A:$O,11,FALSE)=0,"",VLOOKUP($A295,'Annex 2 Designated EHV charges'!$A:$O,11,FALSE)),"")</f>
        <v/>
      </c>
      <c r="H295" s="195" t="str">
        <f>IFERROR(IF(VLOOKUP($A295,'Annex 2 Designated EHV charges'!$A:$O,12,FALSE)=0,"",VLOOKUP($A295,'Annex 2 Designated EHV charges'!$A:$O,12,FALSE)),"")</f>
        <v/>
      </c>
    </row>
    <row r="296" spans="1:8" x14ac:dyDescent="0.2">
      <c r="A296" s="94" t="str" cm="1">
        <f t="array" ref="A296">IFERROR(INDEX('Annex 2 Designated EHV charges'!$A$10:$A$400, MATCH(0, IF(ISBLANK('Annex 2 Designated EHV charges'!$A$10:$A$400),1, COUNTIF(A$4:$A295, 'Annex 2 Designated EHV charges'!$A$10:$A$400)), 0)),"")</f>
        <v/>
      </c>
      <c r="B296" s="94" t="str">
        <f>IF($A296="","",VLOOKUP($A296,'Annex 2 Designated EHV charges'!$A:$O,2,0))</f>
        <v/>
      </c>
      <c r="C296" s="95" t="str">
        <f>IF($A296="","",VLOOKUP($A296,'Annex 2 Designated EHV charges'!$A:$O,3,0))</f>
        <v/>
      </c>
      <c r="D296" s="94" t="str">
        <f>IF($A296="","",VLOOKUP($A296,'Annex 2 Designated EHV charges'!$A:$O,7,0))</f>
        <v/>
      </c>
      <c r="E296" s="97" t="str">
        <f>IFERROR(IF(VLOOKUP($A296,'Annex 2 Designated EHV charges'!$A:$O,9,FALSE)=0,"",VLOOKUP($A296,'Annex 2 Designated EHV charges'!$A:$O,9,FALSE)),"")</f>
        <v/>
      </c>
      <c r="F296" s="195" t="str">
        <f>IFERROR(IF(VLOOKUP($A296,'Annex 2 Designated EHV charges'!$A:$O,10,FALSE)=0,"",VLOOKUP($A296,'Annex 2 Designated EHV charges'!$A:$O,10,FALSE)),"")</f>
        <v/>
      </c>
      <c r="G296" s="195" t="str">
        <f>IFERROR(IF(VLOOKUP($A296,'Annex 2 Designated EHV charges'!$A:$O,11,FALSE)=0,"",VLOOKUP($A296,'Annex 2 Designated EHV charges'!$A:$O,11,FALSE)),"")</f>
        <v/>
      </c>
      <c r="H296" s="195" t="str">
        <f>IFERROR(IF(VLOOKUP($A296,'Annex 2 Designated EHV charges'!$A:$O,12,FALSE)=0,"",VLOOKUP($A296,'Annex 2 Designated EHV charges'!$A:$O,12,FALSE)),"")</f>
        <v/>
      </c>
    </row>
    <row r="297" spans="1:8" x14ac:dyDescent="0.2">
      <c r="A297" s="94" t="str" cm="1">
        <f t="array" ref="A297">IFERROR(INDEX('Annex 2 Designated EHV charges'!$A$10:$A$400, MATCH(0, IF(ISBLANK('Annex 2 Designated EHV charges'!$A$10:$A$400),1, COUNTIF(A$4:$A296, 'Annex 2 Designated EHV charges'!$A$10:$A$400)), 0)),"")</f>
        <v/>
      </c>
      <c r="B297" s="94" t="str">
        <f>IF($A297="","",VLOOKUP($A297,'Annex 2 Designated EHV charges'!$A:$O,2,0))</f>
        <v/>
      </c>
      <c r="C297" s="95" t="str">
        <f>IF($A297="","",VLOOKUP($A297,'Annex 2 Designated EHV charges'!$A:$O,3,0))</f>
        <v/>
      </c>
      <c r="D297" s="94" t="str">
        <f>IF($A297="","",VLOOKUP($A297,'Annex 2 Designated EHV charges'!$A:$O,7,0))</f>
        <v/>
      </c>
      <c r="E297" s="97" t="str">
        <f>IFERROR(IF(VLOOKUP($A297,'Annex 2 Designated EHV charges'!$A:$O,9,FALSE)=0,"",VLOOKUP($A297,'Annex 2 Designated EHV charges'!$A:$O,9,FALSE)),"")</f>
        <v/>
      </c>
      <c r="F297" s="195" t="str">
        <f>IFERROR(IF(VLOOKUP($A297,'Annex 2 Designated EHV charges'!$A:$O,10,FALSE)=0,"",VLOOKUP($A297,'Annex 2 Designated EHV charges'!$A:$O,10,FALSE)),"")</f>
        <v/>
      </c>
      <c r="G297" s="195" t="str">
        <f>IFERROR(IF(VLOOKUP($A297,'Annex 2 Designated EHV charges'!$A:$O,11,FALSE)=0,"",VLOOKUP($A297,'Annex 2 Designated EHV charges'!$A:$O,11,FALSE)),"")</f>
        <v/>
      </c>
      <c r="H297" s="195" t="str">
        <f>IFERROR(IF(VLOOKUP($A297,'Annex 2 Designated EHV charges'!$A:$O,12,FALSE)=0,"",VLOOKUP($A297,'Annex 2 Designated EHV charges'!$A:$O,12,FALSE)),"")</f>
        <v/>
      </c>
    </row>
    <row r="298" spans="1:8" x14ac:dyDescent="0.2">
      <c r="A298" s="94" t="str" cm="1">
        <f t="array" ref="A298">IFERROR(INDEX('Annex 2 Designated EHV charges'!$A$10:$A$400, MATCH(0, IF(ISBLANK('Annex 2 Designated EHV charges'!$A$10:$A$400),1, COUNTIF(A$4:$A297, 'Annex 2 Designated EHV charges'!$A$10:$A$400)), 0)),"")</f>
        <v/>
      </c>
      <c r="B298" s="94" t="str">
        <f>IF($A298="","",VLOOKUP($A298,'Annex 2 Designated EHV charges'!$A:$O,2,0))</f>
        <v/>
      </c>
      <c r="C298" s="95" t="str">
        <f>IF($A298="","",VLOOKUP($A298,'Annex 2 Designated EHV charges'!$A:$O,3,0))</f>
        <v/>
      </c>
      <c r="D298" s="94" t="str">
        <f>IF($A298="","",VLOOKUP($A298,'Annex 2 Designated EHV charges'!$A:$O,7,0))</f>
        <v/>
      </c>
      <c r="E298" s="97" t="str">
        <f>IFERROR(IF(VLOOKUP($A298,'Annex 2 Designated EHV charges'!$A:$O,9,FALSE)=0,"",VLOOKUP($A298,'Annex 2 Designated EHV charges'!$A:$O,9,FALSE)),"")</f>
        <v/>
      </c>
      <c r="F298" s="195" t="str">
        <f>IFERROR(IF(VLOOKUP($A298,'Annex 2 Designated EHV charges'!$A:$O,10,FALSE)=0,"",VLOOKUP($A298,'Annex 2 Designated EHV charges'!$A:$O,10,FALSE)),"")</f>
        <v/>
      </c>
      <c r="G298" s="195" t="str">
        <f>IFERROR(IF(VLOOKUP($A298,'Annex 2 Designated EHV charges'!$A:$O,11,FALSE)=0,"",VLOOKUP($A298,'Annex 2 Designated EHV charges'!$A:$O,11,FALSE)),"")</f>
        <v/>
      </c>
      <c r="H298" s="195" t="str">
        <f>IFERROR(IF(VLOOKUP($A298,'Annex 2 Designated EHV charges'!$A:$O,12,FALSE)=0,"",VLOOKUP($A298,'Annex 2 Designated EHV charges'!$A:$O,12,FALSE)),"")</f>
        <v/>
      </c>
    </row>
    <row r="299" spans="1:8" x14ac:dyDescent="0.2">
      <c r="A299" s="94" t="str" cm="1">
        <f t="array" ref="A299">IFERROR(INDEX('Annex 2 Designated EHV charges'!$A$10:$A$400, MATCH(0, IF(ISBLANK('Annex 2 Designated EHV charges'!$A$10:$A$400),1, COUNTIF(A$4:$A298, 'Annex 2 Designated EHV charges'!$A$10:$A$400)), 0)),"")</f>
        <v/>
      </c>
      <c r="B299" s="94" t="str">
        <f>IF($A299="","",VLOOKUP($A299,'Annex 2 Designated EHV charges'!$A:$O,2,0))</f>
        <v/>
      </c>
      <c r="C299" s="95" t="str">
        <f>IF($A299="","",VLOOKUP($A299,'Annex 2 Designated EHV charges'!$A:$O,3,0))</f>
        <v/>
      </c>
      <c r="D299" s="94" t="str">
        <f>IF($A299="","",VLOOKUP($A299,'Annex 2 Designated EHV charges'!$A:$O,7,0))</f>
        <v/>
      </c>
      <c r="E299" s="97" t="str">
        <f>IFERROR(IF(VLOOKUP($A299,'Annex 2 Designated EHV charges'!$A:$O,9,FALSE)=0,"",VLOOKUP($A299,'Annex 2 Designated EHV charges'!$A:$O,9,FALSE)),"")</f>
        <v/>
      </c>
      <c r="F299" s="195" t="str">
        <f>IFERROR(IF(VLOOKUP($A299,'Annex 2 Designated EHV charges'!$A:$O,10,FALSE)=0,"",VLOOKUP($A299,'Annex 2 Designated EHV charges'!$A:$O,10,FALSE)),"")</f>
        <v/>
      </c>
      <c r="G299" s="195" t="str">
        <f>IFERROR(IF(VLOOKUP($A299,'Annex 2 Designated EHV charges'!$A:$O,11,FALSE)=0,"",VLOOKUP($A299,'Annex 2 Designated EHV charges'!$A:$O,11,FALSE)),"")</f>
        <v/>
      </c>
      <c r="H299" s="195" t="str">
        <f>IFERROR(IF(VLOOKUP($A299,'Annex 2 Designated EHV charges'!$A:$O,12,FALSE)=0,"",VLOOKUP($A299,'Annex 2 Designated EHV charges'!$A:$O,12,FALSE)),"")</f>
        <v/>
      </c>
    </row>
    <row r="300" spans="1:8" x14ac:dyDescent="0.2">
      <c r="A300" s="94" t="str" cm="1">
        <f t="array" ref="A300">IFERROR(INDEX('Annex 2 Designated EHV charges'!$A$10:$A$400, MATCH(0, IF(ISBLANK('Annex 2 Designated EHV charges'!$A$10:$A$400),1, COUNTIF(A$4:$A299, 'Annex 2 Designated EHV charges'!$A$10:$A$400)), 0)),"")</f>
        <v/>
      </c>
      <c r="B300" s="94" t="str">
        <f>IF($A300="","",VLOOKUP($A300,'Annex 2 Designated EHV charges'!$A:$O,2,0))</f>
        <v/>
      </c>
      <c r="C300" s="95" t="str">
        <f>IF($A300="","",VLOOKUP($A300,'Annex 2 Designated EHV charges'!$A:$O,3,0))</f>
        <v/>
      </c>
      <c r="D300" s="94" t="str">
        <f>IF($A300="","",VLOOKUP($A300,'Annex 2 Designated EHV charges'!$A:$O,7,0))</f>
        <v/>
      </c>
      <c r="E300" s="97" t="str">
        <f>IFERROR(IF(VLOOKUP($A300,'Annex 2 Designated EHV charges'!$A:$O,9,FALSE)=0,"",VLOOKUP($A300,'Annex 2 Designated EHV charges'!$A:$O,9,FALSE)),"")</f>
        <v/>
      </c>
      <c r="F300" s="195" t="str">
        <f>IFERROR(IF(VLOOKUP($A300,'Annex 2 Designated EHV charges'!$A:$O,10,FALSE)=0,"",VLOOKUP($A300,'Annex 2 Designated EHV charges'!$A:$O,10,FALSE)),"")</f>
        <v/>
      </c>
      <c r="G300" s="195" t="str">
        <f>IFERROR(IF(VLOOKUP($A300,'Annex 2 Designated EHV charges'!$A:$O,11,FALSE)=0,"",VLOOKUP($A300,'Annex 2 Designated EHV charges'!$A:$O,11,FALSE)),"")</f>
        <v/>
      </c>
      <c r="H300" s="195" t="str">
        <f>IFERROR(IF(VLOOKUP($A300,'Annex 2 Designated EHV charges'!$A:$O,12,FALSE)=0,"",VLOOKUP($A300,'Annex 2 Designated EHV charges'!$A:$O,12,FALSE)),"")</f>
        <v/>
      </c>
    </row>
    <row r="301" spans="1:8" x14ac:dyDescent="0.2">
      <c r="A301" s="94" t="str" cm="1">
        <f t="array" ref="A301">IFERROR(INDEX('Annex 2 Designated EHV charges'!$A$10:$A$400, MATCH(0, IF(ISBLANK('Annex 2 Designated EHV charges'!$A$10:$A$400),1, COUNTIF(A$4:$A300, 'Annex 2 Designated EHV charges'!$A$10:$A$400)), 0)),"")</f>
        <v/>
      </c>
      <c r="B301" s="94" t="str">
        <f>IF($A301="","",VLOOKUP($A301,'Annex 2 Designated EHV charges'!$A:$O,2,0))</f>
        <v/>
      </c>
      <c r="C301" s="95" t="str">
        <f>IF($A301="","",VLOOKUP($A301,'Annex 2 Designated EHV charges'!$A:$O,3,0))</f>
        <v/>
      </c>
      <c r="D301" s="94" t="str">
        <f>IF($A301="","",VLOOKUP($A301,'Annex 2 Designated EHV charges'!$A:$O,7,0))</f>
        <v/>
      </c>
      <c r="E301" s="97" t="str">
        <f>IFERROR(IF(VLOOKUP($A301,'Annex 2 Designated EHV charges'!$A:$O,9,FALSE)=0,"",VLOOKUP($A301,'Annex 2 Designated EHV charges'!$A:$O,9,FALSE)),"")</f>
        <v/>
      </c>
      <c r="F301" s="195" t="str">
        <f>IFERROR(IF(VLOOKUP($A301,'Annex 2 Designated EHV charges'!$A:$O,10,FALSE)=0,"",VLOOKUP($A301,'Annex 2 Designated EHV charges'!$A:$O,10,FALSE)),"")</f>
        <v/>
      </c>
      <c r="G301" s="195" t="str">
        <f>IFERROR(IF(VLOOKUP($A301,'Annex 2 Designated EHV charges'!$A:$O,11,FALSE)=0,"",VLOOKUP($A301,'Annex 2 Designated EHV charges'!$A:$O,11,FALSE)),"")</f>
        <v/>
      </c>
      <c r="H301" s="195" t="str">
        <f>IFERROR(IF(VLOOKUP($A301,'Annex 2 Designated EHV charges'!$A:$O,12,FALSE)=0,"",VLOOKUP($A301,'Annex 2 Designated EHV charges'!$A:$O,12,FALSE)),"")</f>
        <v/>
      </c>
    </row>
    <row r="302" spans="1:8" x14ac:dyDescent="0.2">
      <c r="A302" s="94" t="str" cm="1">
        <f t="array" ref="A302">IFERROR(INDEX('Annex 2 Designated EHV charges'!$A$10:$A$400, MATCH(0, IF(ISBLANK('Annex 2 Designated EHV charges'!$A$10:$A$400),1, COUNTIF(A$4:$A301, 'Annex 2 Designated EHV charges'!$A$10:$A$400)), 0)),"")</f>
        <v/>
      </c>
      <c r="B302" s="94" t="str">
        <f>IF($A302="","",VLOOKUP($A302,'Annex 2 Designated EHV charges'!$A:$O,2,0))</f>
        <v/>
      </c>
      <c r="C302" s="95" t="str">
        <f>IF($A302="","",VLOOKUP($A302,'Annex 2 Designated EHV charges'!$A:$O,3,0))</f>
        <v/>
      </c>
      <c r="D302" s="94" t="str">
        <f>IF($A302="","",VLOOKUP($A302,'Annex 2 Designated EHV charges'!$A:$O,7,0))</f>
        <v/>
      </c>
      <c r="E302" s="97" t="str">
        <f>IFERROR(IF(VLOOKUP($A302,'Annex 2 Designated EHV charges'!$A:$O,9,FALSE)=0,"",VLOOKUP($A302,'Annex 2 Designated EHV charges'!$A:$O,9,FALSE)),"")</f>
        <v/>
      </c>
      <c r="F302" s="195" t="str">
        <f>IFERROR(IF(VLOOKUP($A302,'Annex 2 Designated EHV charges'!$A:$O,10,FALSE)=0,"",VLOOKUP($A302,'Annex 2 Designated EHV charges'!$A:$O,10,FALSE)),"")</f>
        <v/>
      </c>
      <c r="G302" s="195" t="str">
        <f>IFERROR(IF(VLOOKUP($A302,'Annex 2 Designated EHV charges'!$A:$O,11,FALSE)=0,"",VLOOKUP($A302,'Annex 2 Designated EHV charges'!$A:$O,11,FALSE)),"")</f>
        <v/>
      </c>
      <c r="H302" s="195" t="str">
        <f>IFERROR(IF(VLOOKUP($A302,'Annex 2 Designated EHV charges'!$A:$O,12,FALSE)=0,"",VLOOKUP($A302,'Annex 2 Designated EHV charges'!$A:$O,12,FALSE)),"")</f>
        <v/>
      </c>
    </row>
    <row r="303" spans="1:8" x14ac:dyDescent="0.2">
      <c r="A303" s="94" t="str" cm="1">
        <f t="array" ref="A303">IFERROR(INDEX('Annex 2 Designated EHV charges'!$A$10:$A$400, MATCH(0, IF(ISBLANK('Annex 2 Designated EHV charges'!$A$10:$A$400),1, COUNTIF(A$4:$A302, 'Annex 2 Designated EHV charges'!$A$10:$A$400)), 0)),"")</f>
        <v/>
      </c>
      <c r="B303" s="94" t="str">
        <f>IF($A303="","",VLOOKUP($A303,'Annex 2 Designated EHV charges'!$A:$O,2,0))</f>
        <v/>
      </c>
      <c r="C303" s="95" t="str">
        <f>IF($A303="","",VLOOKUP($A303,'Annex 2 Designated EHV charges'!$A:$O,3,0))</f>
        <v/>
      </c>
      <c r="D303" s="94" t="str">
        <f>IF($A303="","",VLOOKUP($A303,'Annex 2 Designated EHV charges'!$A:$O,7,0))</f>
        <v/>
      </c>
      <c r="E303" s="97" t="str">
        <f>IFERROR(IF(VLOOKUP($A303,'Annex 2 Designated EHV charges'!$A:$O,9,FALSE)=0,"",VLOOKUP($A303,'Annex 2 Designated EHV charges'!$A:$O,9,FALSE)),"")</f>
        <v/>
      </c>
      <c r="F303" s="195" t="str">
        <f>IFERROR(IF(VLOOKUP($A303,'Annex 2 Designated EHV charges'!$A:$O,10,FALSE)=0,"",VLOOKUP($A303,'Annex 2 Designated EHV charges'!$A:$O,10,FALSE)),"")</f>
        <v/>
      </c>
      <c r="G303" s="195" t="str">
        <f>IFERROR(IF(VLOOKUP($A303,'Annex 2 Designated EHV charges'!$A:$O,11,FALSE)=0,"",VLOOKUP($A303,'Annex 2 Designated EHV charges'!$A:$O,11,FALSE)),"")</f>
        <v/>
      </c>
      <c r="H303" s="195" t="str">
        <f>IFERROR(IF(VLOOKUP($A303,'Annex 2 Designated EHV charges'!$A:$O,12,FALSE)=0,"",VLOOKUP($A303,'Annex 2 Designated EHV charges'!$A:$O,12,FALSE)),"")</f>
        <v/>
      </c>
    </row>
    <row r="304" spans="1:8" x14ac:dyDescent="0.2">
      <c r="A304" s="94" t="str" cm="1">
        <f t="array" ref="A304">IFERROR(INDEX('Annex 2 Designated EHV charges'!$A$10:$A$400, MATCH(0, IF(ISBLANK('Annex 2 Designated EHV charges'!$A$10:$A$400),1, COUNTIF(A$4:$A303, 'Annex 2 Designated EHV charges'!$A$10:$A$400)), 0)),"")</f>
        <v/>
      </c>
      <c r="B304" s="94" t="str">
        <f>IF($A304="","",VLOOKUP($A304,'Annex 2 Designated EHV charges'!$A:$O,2,0))</f>
        <v/>
      </c>
      <c r="C304" s="95" t="str">
        <f>IF($A304="","",VLOOKUP($A304,'Annex 2 Designated EHV charges'!$A:$O,3,0))</f>
        <v/>
      </c>
      <c r="D304" s="94" t="str">
        <f>IF($A304="","",VLOOKUP($A304,'Annex 2 Designated EHV charges'!$A:$O,7,0))</f>
        <v/>
      </c>
      <c r="E304" s="97" t="str">
        <f>IFERROR(IF(VLOOKUP($A304,'Annex 2 Designated EHV charges'!$A:$O,9,FALSE)=0,"",VLOOKUP($A304,'Annex 2 Designated EHV charges'!$A:$O,9,FALSE)),"")</f>
        <v/>
      </c>
      <c r="F304" s="195" t="str">
        <f>IFERROR(IF(VLOOKUP($A304,'Annex 2 Designated EHV charges'!$A:$O,10,FALSE)=0,"",VLOOKUP($A304,'Annex 2 Designated EHV charges'!$A:$O,10,FALSE)),"")</f>
        <v/>
      </c>
      <c r="G304" s="195" t="str">
        <f>IFERROR(IF(VLOOKUP($A304,'Annex 2 Designated EHV charges'!$A:$O,11,FALSE)=0,"",VLOOKUP($A304,'Annex 2 Designated EHV charges'!$A:$O,11,FALSE)),"")</f>
        <v/>
      </c>
      <c r="H304" s="195" t="str">
        <f>IFERROR(IF(VLOOKUP($A304,'Annex 2 Designated EHV charges'!$A:$O,12,FALSE)=0,"",VLOOKUP($A304,'Annex 2 Designated EHV charges'!$A:$O,12,FALSE)),"")</f>
        <v/>
      </c>
    </row>
    <row r="305" spans="1:8" x14ac:dyDescent="0.2">
      <c r="A305" s="94" t="str" cm="1">
        <f t="array" ref="A305">IFERROR(INDEX('Annex 2 Designated EHV charges'!$A$10:$A$400, MATCH(0, IF(ISBLANK('Annex 2 Designated EHV charges'!$A$10:$A$400),1, COUNTIF(A$4:$A304, 'Annex 2 Designated EHV charges'!$A$10:$A$400)), 0)),"")</f>
        <v/>
      </c>
      <c r="B305" s="94" t="str">
        <f>IF($A305="","",VLOOKUP($A305,'Annex 2 Designated EHV charges'!$A:$O,2,0))</f>
        <v/>
      </c>
      <c r="C305" s="95" t="str">
        <f>IF($A305="","",VLOOKUP($A305,'Annex 2 Designated EHV charges'!$A:$O,3,0))</f>
        <v/>
      </c>
      <c r="D305" s="94" t="str">
        <f>IF($A305="","",VLOOKUP($A305,'Annex 2 Designated EHV charges'!$A:$O,7,0))</f>
        <v/>
      </c>
      <c r="E305" s="97" t="str">
        <f>IFERROR(IF(VLOOKUP($A305,'Annex 2 Designated EHV charges'!$A:$O,9,FALSE)=0,"",VLOOKUP($A305,'Annex 2 Designated EHV charges'!$A:$O,9,FALSE)),"")</f>
        <v/>
      </c>
      <c r="F305" s="195" t="str">
        <f>IFERROR(IF(VLOOKUP($A305,'Annex 2 Designated EHV charges'!$A:$O,10,FALSE)=0,"",VLOOKUP($A305,'Annex 2 Designated EHV charges'!$A:$O,10,FALSE)),"")</f>
        <v/>
      </c>
      <c r="G305" s="195" t="str">
        <f>IFERROR(IF(VLOOKUP($A305,'Annex 2 Designated EHV charges'!$A:$O,11,FALSE)=0,"",VLOOKUP($A305,'Annex 2 Designated EHV charges'!$A:$O,11,FALSE)),"")</f>
        <v/>
      </c>
      <c r="H305" s="195" t="str">
        <f>IFERROR(IF(VLOOKUP($A305,'Annex 2 Designated EHV charges'!$A:$O,12,FALSE)=0,"",VLOOKUP($A305,'Annex 2 Designated EHV charges'!$A:$O,12,FALSE)),"")</f>
        <v/>
      </c>
    </row>
    <row r="306" spans="1:8" x14ac:dyDescent="0.2">
      <c r="A306" s="94" t="str" cm="1">
        <f t="array" ref="A306">IFERROR(INDEX('Annex 2 Designated EHV charges'!$A$10:$A$400, MATCH(0, IF(ISBLANK('Annex 2 Designated EHV charges'!$A$10:$A$400),1, COUNTIF(A$4:$A305, 'Annex 2 Designated EHV charges'!$A$10:$A$400)), 0)),"")</f>
        <v/>
      </c>
      <c r="B306" s="94" t="str">
        <f>IF($A306="","",VLOOKUP($A306,'Annex 2 Designated EHV charges'!$A:$O,2,0))</f>
        <v/>
      </c>
      <c r="C306" s="95" t="str">
        <f>IF($A306="","",VLOOKUP($A306,'Annex 2 Designated EHV charges'!$A:$O,3,0))</f>
        <v/>
      </c>
      <c r="D306" s="94" t="str">
        <f>IF($A306="","",VLOOKUP($A306,'Annex 2 Designated EHV charges'!$A:$O,7,0))</f>
        <v/>
      </c>
      <c r="E306" s="97" t="str">
        <f>IFERROR(IF(VLOOKUP($A306,'Annex 2 Designated EHV charges'!$A:$O,9,FALSE)=0,"",VLOOKUP($A306,'Annex 2 Designated EHV charges'!$A:$O,9,FALSE)),"")</f>
        <v/>
      </c>
      <c r="F306" s="195" t="str">
        <f>IFERROR(IF(VLOOKUP($A306,'Annex 2 Designated EHV charges'!$A:$O,10,FALSE)=0,"",VLOOKUP($A306,'Annex 2 Designated EHV charges'!$A:$O,10,FALSE)),"")</f>
        <v/>
      </c>
      <c r="G306" s="195" t="str">
        <f>IFERROR(IF(VLOOKUP($A306,'Annex 2 Designated EHV charges'!$A:$O,11,FALSE)=0,"",VLOOKUP($A306,'Annex 2 Designated EHV charges'!$A:$O,11,FALSE)),"")</f>
        <v/>
      </c>
      <c r="H306" s="195" t="str">
        <f>IFERROR(IF(VLOOKUP($A306,'Annex 2 Designated EHV charges'!$A:$O,12,FALSE)=0,"",VLOOKUP($A306,'Annex 2 Designated EHV charges'!$A:$O,12,FALSE)),"")</f>
        <v/>
      </c>
    </row>
    <row r="307" spans="1:8" x14ac:dyDescent="0.2">
      <c r="A307" s="94" t="str" cm="1">
        <f t="array" ref="A307">IFERROR(INDEX('Annex 2 Designated EHV charges'!$A$10:$A$400, MATCH(0, IF(ISBLANK('Annex 2 Designated EHV charges'!$A$10:$A$400),1, COUNTIF(A$4:$A306, 'Annex 2 Designated EHV charges'!$A$10:$A$400)), 0)),"")</f>
        <v/>
      </c>
      <c r="B307" s="94" t="str">
        <f>IF($A307="","",VLOOKUP($A307,'Annex 2 Designated EHV charges'!$A:$O,2,0))</f>
        <v/>
      </c>
      <c r="C307" s="95" t="str">
        <f>IF($A307="","",VLOOKUP($A307,'Annex 2 Designated EHV charges'!$A:$O,3,0))</f>
        <v/>
      </c>
      <c r="D307" s="94" t="str">
        <f>IF($A307="","",VLOOKUP($A307,'Annex 2 Designated EHV charges'!$A:$O,7,0))</f>
        <v/>
      </c>
      <c r="E307" s="97" t="str">
        <f>IFERROR(IF(VLOOKUP($A307,'Annex 2 Designated EHV charges'!$A:$O,9,FALSE)=0,"",VLOOKUP($A307,'Annex 2 Designated EHV charges'!$A:$O,9,FALSE)),"")</f>
        <v/>
      </c>
      <c r="F307" s="195" t="str">
        <f>IFERROR(IF(VLOOKUP($A307,'Annex 2 Designated EHV charges'!$A:$O,10,FALSE)=0,"",VLOOKUP($A307,'Annex 2 Designated EHV charges'!$A:$O,10,FALSE)),"")</f>
        <v/>
      </c>
      <c r="G307" s="195" t="str">
        <f>IFERROR(IF(VLOOKUP($A307,'Annex 2 Designated EHV charges'!$A:$O,11,FALSE)=0,"",VLOOKUP($A307,'Annex 2 Designated EHV charges'!$A:$O,11,FALSE)),"")</f>
        <v/>
      </c>
      <c r="H307" s="195" t="str">
        <f>IFERROR(IF(VLOOKUP($A307,'Annex 2 Designated EHV charges'!$A:$O,12,FALSE)=0,"",VLOOKUP($A307,'Annex 2 Designated EHV charges'!$A:$O,12,FALSE)),"")</f>
        <v/>
      </c>
    </row>
    <row r="308" spans="1:8" x14ac:dyDescent="0.2">
      <c r="A308" s="94" t="str" cm="1">
        <f t="array" ref="A308">IFERROR(INDEX('Annex 2 Designated EHV charges'!$A$10:$A$400, MATCH(0, IF(ISBLANK('Annex 2 Designated EHV charges'!$A$10:$A$400),1, COUNTIF(A$4:$A307, 'Annex 2 Designated EHV charges'!$A$10:$A$400)), 0)),"")</f>
        <v/>
      </c>
      <c r="B308" s="94" t="str">
        <f>IF($A308="","",VLOOKUP($A308,'Annex 2 Designated EHV charges'!$A:$O,2,0))</f>
        <v/>
      </c>
      <c r="C308" s="95" t="str">
        <f>IF($A308="","",VLOOKUP($A308,'Annex 2 Designated EHV charges'!$A:$O,3,0))</f>
        <v/>
      </c>
      <c r="D308" s="94" t="str">
        <f>IF($A308="","",VLOOKUP($A308,'Annex 2 Designated EHV charges'!$A:$O,7,0))</f>
        <v/>
      </c>
      <c r="E308" s="97" t="str">
        <f>IFERROR(IF(VLOOKUP($A308,'Annex 2 Designated EHV charges'!$A:$O,9,FALSE)=0,"",VLOOKUP($A308,'Annex 2 Designated EHV charges'!$A:$O,9,FALSE)),"")</f>
        <v/>
      </c>
      <c r="F308" s="195" t="str">
        <f>IFERROR(IF(VLOOKUP($A308,'Annex 2 Designated EHV charges'!$A:$O,10,FALSE)=0,"",VLOOKUP($A308,'Annex 2 Designated EHV charges'!$A:$O,10,FALSE)),"")</f>
        <v/>
      </c>
      <c r="G308" s="195" t="str">
        <f>IFERROR(IF(VLOOKUP($A308,'Annex 2 Designated EHV charges'!$A:$O,11,FALSE)=0,"",VLOOKUP($A308,'Annex 2 Designated EHV charges'!$A:$O,11,FALSE)),"")</f>
        <v/>
      </c>
      <c r="H308" s="195" t="str">
        <f>IFERROR(IF(VLOOKUP($A308,'Annex 2 Designated EHV charges'!$A:$O,12,FALSE)=0,"",VLOOKUP($A308,'Annex 2 Designated EHV charges'!$A:$O,12,FALSE)),"")</f>
        <v/>
      </c>
    </row>
    <row r="309" spans="1:8" x14ac:dyDescent="0.2">
      <c r="A309" s="94" t="str" cm="1">
        <f t="array" ref="A309">IFERROR(INDEX('Annex 2 Designated EHV charges'!$A$10:$A$400, MATCH(0, IF(ISBLANK('Annex 2 Designated EHV charges'!$A$10:$A$400),1, COUNTIF(A$4:$A308, 'Annex 2 Designated EHV charges'!$A$10:$A$400)), 0)),"")</f>
        <v/>
      </c>
      <c r="B309" s="94" t="str">
        <f>IF($A309="","",VLOOKUP($A309,'Annex 2 Designated EHV charges'!$A:$O,2,0))</f>
        <v/>
      </c>
      <c r="C309" s="95" t="str">
        <f>IF($A309="","",VLOOKUP($A309,'Annex 2 Designated EHV charges'!$A:$O,3,0))</f>
        <v/>
      </c>
      <c r="D309" s="94" t="str">
        <f>IF($A309="","",VLOOKUP($A309,'Annex 2 Designated EHV charges'!$A:$O,7,0))</f>
        <v/>
      </c>
      <c r="E309" s="97" t="str">
        <f>IFERROR(IF(VLOOKUP($A309,'Annex 2 Designated EHV charges'!$A:$O,9,FALSE)=0,"",VLOOKUP($A309,'Annex 2 Designated EHV charges'!$A:$O,9,FALSE)),"")</f>
        <v/>
      </c>
      <c r="F309" s="195" t="str">
        <f>IFERROR(IF(VLOOKUP($A309,'Annex 2 Designated EHV charges'!$A:$O,10,FALSE)=0,"",VLOOKUP($A309,'Annex 2 Designated EHV charges'!$A:$O,10,FALSE)),"")</f>
        <v/>
      </c>
      <c r="G309" s="195" t="str">
        <f>IFERROR(IF(VLOOKUP($A309,'Annex 2 Designated EHV charges'!$A:$O,11,FALSE)=0,"",VLOOKUP($A309,'Annex 2 Designated EHV charges'!$A:$O,11,FALSE)),"")</f>
        <v/>
      </c>
      <c r="H309" s="195" t="str">
        <f>IFERROR(IF(VLOOKUP($A309,'Annex 2 Designated EHV charges'!$A:$O,12,FALSE)=0,"",VLOOKUP($A309,'Annex 2 Designated EHV charges'!$A:$O,12,FALSE)),"")</f>
        <v/>
      </c>
    </row>
    <row r="310" spans="1:8" x14ac:dyDescent="0.2">
      <c r="A310" s="94" t="str" cm="1">
        <f t="array" ref="A310">IFERROR(INDEX('Annex 2 Designated EHV charges'!$A$10:$A$400, MATCH(0, IF(ISBLANK('Annex 2 Designated EHV charges'!$A$10:$A$400),1, COUNTIF(A$4:$A309, 'Annex 2 Designated EHV charges'!$A$10:$A$400)), 0)),"")</f>
        <v/>
      </c>
      <c r="B310" s="94" t="str">
        <f>IF($A310="","",VLOOKUP($A310,'Annex 2 Designated EHV charges'!$A:$O,2,0))</f>
        <v/>
      </c>
      <c r="C310" s="95" t="str">
        <f>IF($A310="","",VLOOKUP($A310,'Annex 2 Designated EHV charges'!$A:$O,3,0))</f>
        <v/>
      </c>
      <c r="D310" s="94" t="str">
        <f>IF($A310="","",VLOOKUP($A310,'Annex 2 Designated EHV charges'!$A:$O,7,0))</f>
        <v/>
      </c>
      <c r="E310" s="97" t="str">
        <f>IFERROR(IF(VLOOKUP($A310,'Annex 2 Designated EHV charges'!$A:$O,9,FALSE)=0,"",VLOOKUP($A310,'Annex 2 Designated EHV charges'!$A:$O,9,FALSE)),"")</f>
        <v/>
      </c>
      <c r="F310" s="195" t="str">
        <f>IFERROR(IF(VLOOKUP($A310,'Annex 2 Designated EHV charges'!$A:$O,10,FALSE)=0,"",VLOOKUP($A310,'Annex 2 Designated EHV charges'!$A:$O,10,FALSE)),"")</f>
        <v/>
      </c>
      <c r="G310" s="195" t="str">
        <f>IFERROR(IF(VLOOKUP($A310,'Annex 2 Designated EHV charges'!$A:$O,11,FALSE)=0,"",VLOOKUP($A310,'Annex 2 Designated EHV charges'!$A:$O,11,FALSE)),"")</f>
        <v/>
      </c>
      <c r="H310" s="195" t="str">
        <f>IFERROR(IF(VLOOKUP($A310,'Annex 2 Designated EHV charges'!$A:$O,12,FALSE)=0,"",VLOOKUP($A310,'Annex 2 Designated EHV charges'!$A:$O,12,FALSE)),"")</f>
        <v/>
      </c>
    </row>
    <row r="311" spans="1:8" x14ac:dyDescent="0.2">
      <c r="A311" s="48" t="str" cm="1">
        <f t="array" ref="A311">IFERROR(INDEX('Annex 2 Designated EHV charges'!$A$10:$A$400, MATCH(0, IF(ISBLANK('Annex 2 Designated EHV charges'!$A$10:$A$400),1, COUNTIF(A$4:$A310, 'Annex 2 Designated EHV charges'!$A$10:$A$400)), 0)),"")</f>
        <v/>
      </c>
      <c r="B311" s="48" t="str">
        <f>IF($A311="","",VLOOKUP($A311,'Annex 2 Designated EHV charges'!$A:$O,2,0))</f>
        <v/>
      </c>
      <c r="C311" s="56" t="str">
        <f>IF($A311="","",VLOOKUP($A311,'Annex 2 Designated EHV charges'!$A:$O,3,0))</f>
        <v/>
      </c>
      <c r="D311" s="56" t="str">
        <f>IF($A311="","",VLOOKUP($A311,'Annex 2 Designated EHV charges'!$A:$O,7,0))</f>
        <v/>
      </c>
      <c r="E311" s="57" t="str">
        <f>IFERROR(IF(VLOOKUP($A311,'Annex 2 Designated EHV charges'!$A:$O,9,FALSE)=0,"",VLOOKUP($A311,'Annex 2 Designated EHV charges'!$A:$O,9,FALSE)),"")</f>
        <v/>
      </c>
      <c r="F311" s="58" t="str">
        <f>IFERROR(IF(VLOOKUP($A311,'Annex 2 Designated EHV charges'!$A:$O,10,FALSE)=0,"",VLOOKUP($A311,'Annex 2 Designated EHV charges'!$A:$O,10,FALSE)),"")</f>
        <v/>
      </c>
      <c r="G311" s="58" t="str">
        <f>IFERROR(IF(VLOOKUP($A311,'Annex 2 Designated EHV charges'!$A:$O,11,FALSE)=0,"",VLOOKUP($A311,'Annex 2 Designated EHV charges'!$A:$O,11,FALSE)),"")</f>
        <v/>
      </c>
      <c r="H311" s="48" t="str">
        <f>IFERROR(IF(VLOOKUP($A311,'Annex 2 Designated EHV charges'!$A:$O,12,FALSE)=0,"",VLOOKUP($A311,'Annex 2 Designated EHV charges'!$A:$O,12,FALSE)),"")</f>
        <v/>
      </c>
    </row>
    <row r="312" spans="1:8" x14ac:dyDescent="0.2">
      <c r="A312" s="48" t="str" cm="1">
        <f t="array" ref="A312">IFERROR(INDEX('Annex 2 Designated EHV charges'!$A$10:$A$400, MATCH(0, IF(ISBLANK('Annex 2 Designated EHV charges'!$A$10:$A$400),1, COUNTIF(A$4:$A311, 'Annex 2 Designated EHV charges'!$A$10:$A$400)), 0)),"")</f>
        <v/>
      </c>
      <c r="B312" s="48" t="str">
        <f>IF($A312="","",VLOOKUP($A312,'Annex 2 Designated EHV charges'!$A:$O,2,0))</f>
        <v/>
      </c>
      <c r="C312" s="56" t="str">
        <f>IF($A312="","",VLOOKUP($A312,'Annex 2 Designated EHV charges'!$A:$O,3,0))</f>
        <v/>
      </c>
      <c r="D312" s="56" t="str">
        <f>IF($A312="","",VLOOKUP($A312,'Annex 2 Designated EHV charges'!$A:$O,7,0))</f>
        <v/>
      </c>
      <c r="E312" s="57" t="str">
        <f>IFERROR(IF(VLOOKUP($A312,'Annex 2 Designated EHV charges'!$A:$O,9,FALSE)=0,"",VLOOKUP($A312,'Annex 2 Designated EHV charges'!$A:$O,9,FALSE)),"")</f>
        <v/>
      </c>
      <c r="F312" s="58" t="str">
        <f>IFERROR(IF(VLOOKUP($A312,'Annex 2 Designated EHV charges'!$A:$O,10,FALSE)=0,"",VLOOKUP($A312,'Annex 2 Designated EHV charges'!$A:$O,10,FALSE)),"")</f>
        <v/>
      </c>
      <c r="G312" s="58" t="str">
        <f>IFERROR(IF(VLOOKUP($A312,'Annex 2 Designated EHV charges'!$A:$O,11,FALSE)=0,"",VLOOKUP($A312,'Annex 2 Designated EHV charges'!$A:$O,11,FALSE)),"")</f>
        <v/>
      </c>
      <c r="H312" s="48" t="str">
        <f>IFERROR(IF(VLOOKUP($A312,'Annex 2 Designated EHV charges'!$A:$O,12,FALSE)=0,"",VLOOKUP($A312,'Annex 2 Designated EHV charges'!$A:$O,12,FALSE)),"")</f>
        <v/>
      </c>
    </row>
    <row r="313" spans="1:8" x14ac:dyDescent="0.2">
      <c r="A313" s="48" t="str" cm="1">
        <f t="array" ref="A313">IFERROR(INDEX('Annex 2 Designated EHV charges'!$A$10:$A$400, MATCH(0, IF(ISBLANK('Annex 2 Designated EHV charges'!$A$10:$A$400),1, COUNTIF(A$4:$A312, 'Annex 2 Designated EHV charges'!$A$10:$A$400)), 0)),"")</f>
        <v/>
      </c>
      <c r="B313" s="48" t="str">
        <f>IF($A313="","",VLOOKUP($A313,'Annex 2 Designated EHV charges'!$A:$O,2,0))</f>
        <v/>
      </c>
      <c r="C313" s="56" t="str">
        <f>IF($A313="","",VLOOKUP($A313,'Annex 2 Designated EHV charges'!$A:$O,3,0))</f>
        <v/>
      </c>
      <c r="D313" s="56" t="str">
        <f>IF($A313="","",VLOOKUP($A313,'Annex 2 Designated EHV charges'!$A:$O,7,0))</f>
        <v/>
      </c>
      <c r="E313" s="57" t="str">
        <f>IFERROR(IF(VLOOKUP($A313,'Annex 2 Designated EHV charges'!$A:$O,9,FALSE)=0,"",VLOOKUP($A313,'Annex 2 Designated EHV charges'!$A:$O,9,FALSE)),"")</f>
        <v/>
      </c>
      <c r="F313" s="58" t="str">
        <f>IFERROR(IF(VLOOKUP($A313,'Annex 2 Designated EHV charges'!$A:$O,10,FALSE)=0,"",VLOOKUP($A313,'Annex 2 Designated EHV charges'!$A:$O,10,FALSE)),"")</f>
        <v/>
      </c>
      <c r="G313" s="58" t="str">
        <f>IFERROR(IF(VLOOKUP($A313,'Annex 2 Designated EHV charges'!$A:$O,11,FALSE)=0,"",VLOOKUP($A313,'Annex 2 Designated EHV charges'!$A:$O,11,FALSE)),"")</f>
        <v/>
      </c>
      <c r="H313" s="48" t="str">
        <f>IFERROR(IF(VLOOKUP($A313,'Annex 2 Designated EHV charges'!$A:$O,12,FALSE)=0,"",VLOOKUP($A313,'Annex 2 Designated EHV charges'!$A:$O,12,FALSE)),"")</f>
        <v/>
      </c>
    </row>
    <row r="314" spans="1:8" x14ac:dyDescent="0.2">
      <c r="A314" s="48" t="str" cm="1">
        <f t="array" ref="A314">IFERROR(INDEX('Annex 2 Designated EHV charges'!$A$10:$A$400, MATCH(0, IF(ISBLANK('Annex 2 Designated EHV charges'!$A$10:$A$400),1, COUNTIF(A$4:$A313, 'Annex 2 Designated EHV charges'!$A$10:$A$400)), 0)),"")</f>
        <v/>
      </c>
      <c r="B314" s="48" t="str">
        <f>IF($A314="","",VLOOKUP($A314,'Annex 2 Designated EHV charges'!$A:$O,2,0))</f>
        <v/>
      </c>
      <c r="C314" s="56" t="str">
        <f>IF($A314="","",VLOOKUP($A314,'Annex 2 Designated EHV charges'!$A:$O,3,0))</f>
        <v/>
      </c>
      <c r="D314" s="56" t="str">
        <f>IF($A314="","",VLOOKUP($A314,'Annex 2 Designated EHV charges'!$A:$O,7,0))</f>
        <v/>
      </c>
      <c r="E314" s="57" t="str">
        <f>IFERROR(IF(VLOOKUP($A314,'Annex 2 Designated EHV charges'!$A:$O,9,FALSE)=0,"",VLOOKUP($A314,'Annex 2 Designated EHV charges'!$A:$O,9,FALSE)),"")</f>
        <v/>
      </c>
      <c r="F314" s="58" t="str">
        <f>IFERROR(IF(VLOOKUP($A314,'Annex 2 Designated EHV charges'!$A:$O,10,FALSE)=0,"",VLOOKUP($A314,'Annex 2 Designated EHV charges'!$A:$O,10,FALSE)),"")</f>
        <v/>
      </c>
      <c r="G314" s="58" t="str">
        <f>IFERROR(IF(VLOOKUP($A314,'Annex 2 Designated EHV charges'!$A:$O,11,FALSE)=0,"",VLOOKUP($A314,'Annex 2 Designated EHV charges'!$A:$O,11,FALSE)),"")</f>
        <v/>
      </c>
      <c r="H314" s="48" t="str">
        <f>IFERROR(IF(VLOOKUP($A314,'Annex 2 Designated EHV charges'!$A:$O,12,FALSE)=0,"",VLOOKUP($A314,'Annex 2 Designated EHV charges'!$A:$O,12,FALSE)),"")</f>
        <v/>
      </c>
    </row>
    <row r="315" spans="1:8" x14ac:dyDescent="0.2">
      <c r="A315" s="48" t="str" cm="1">
        <f t="array" ref="A315">IFERROR(INDEX('Annex 2 Designated EHV charges'!$A$10:$A$400, MATCH(0, IF(ISBLANK('Annex 2 Designated EHV charges'!$A$10:$A$400),1, COUNTIF(A$4:$A314, 'Annex 2 Designated EHV charges'!$A$10:$A$400)), 0)),"")</f>
        <v/>
      </c>
      <c r="B315" s="48" t="str">
        <f>IF($A315="","",VLOOKUP($A315,'Annex 2 Designated EHV charges'!$A:$O,2,0))</f>
        <v/>
      </c>
      <c r="C315" s="56" t="str">
        <f>IF($A315="","",VLOOKUP($A315,'Annex 2 Designated EHV charges'!$A:$O,3,0))</f>
        <v/>
      </c>
      <c r="D315" s="56" t="str">
        <f>IF($A315="","",VLOOKUP($A315,'Annex 2 Designated EHV charges'!$A:$O,7,0))</f>
        <v/>
      </c>
      <c r="E315" s="57" t="str">
        <f>IFERROR(IF(VLOOKUP($A315,'Annex 2 Designated EHV charges'!$A:$O,9,FALSE)=0,"",VLOOKUP($A315,'Annex 2 Designated EHV charges'!$A:$O,9,FALSE)),"")</f>
        <v/>
      </c>
      <c r="F315" s="58" t="str">
        <f>IFERROR(IF(VLOOKUP($A315,'Annex 2 Designated EHV charges'!$A:$O,10,FALSE)=0,"",VLOOKUP($A315,'Annex 2 Designated EHV charges'!$A:$O,10,FALSE)),"")</f>
        <v/>
      </c>
      <c r="G315" s="58" t="str">
        <f>IFERROR(IF(VLOOKUP($A315,'Annex 2 Designated EHV charges'!$A:$O,11,FALSE)=0,"",VLOOKUP($A315,'Annex 2 Designated EHV charges'!$A:$O,11,FALSE)),"")</f>
        <v/>
      </c>
      <c r="H315" s="48" t="str">
        <f>IFERROR(IF(VLOOKUP($A315,'Annex 2 Designated EHV charges'!$A:$O,12,FALSE)=0,"",VLOOKUP($A315,'Annex 2 Designated EHV charges'!$A:$O,12,FALSE)),"")</f>
        <v/>
      </c>
    </row>
    <row r="316" spans="1:8" x14ac:dyDescent="0.2">
      <c r="A316" s="48" t="str" cm="1">
        <f t="array" ref="A316">IFERROR(INDEX('Annex 2 Designated EHV charges'!$A$10:$A$400, MATCH(0, IF(ISBLANK('Annex 2 Designated EHV charges'!$A$10:$A$400),1, COUNTIF(A$4:$A315, 'Annex 2 Designated EHV charges'!$A$10:$A$400)), 0)),"")</f>
        <v/>
      </c>
      <c r="B316" s="48" t="str">
        <f>IF($A316="","",VLOOKUP($A316,'Annex 2 Designated EHV charges'!$A:$O,2,0))</f>
        <v/>
      </c>
      <c r="C316" s="56" t="str">
        <f>IF($A316="","",VLOOKUP($A316,'Annex 2 Designated EHV charges'!$A:$O,3,0))</f>
        <v/>
      </c>
      <c r="D316" s="56" t="str">
        <f>IF($A316="","",VLOOKUP($A316,'Annex 2 Designated EHV charges'!$A:$O,7,0))</f>
        <v/>
      </c>
      <c r="E316" s="57" t="str">
        <f>IFERROR(IF(VLOOKUP($A316,'Annex 2 Designated EHV charges'!$A:$O,9,FALSE)=0,"",VLOOKUP($A316,'Annex 2 Designated EHV charges'!$A:$O,9,FALSE)),"")</f>
        <v/>
      </c>
      <c r="F316" s="58" t="str">
        <f>IFERROR(IF(VLOOKUP($A316,'Annex 2 Designated EHV charges'!$A:$O,10,FALSE)=0,"",VLOOKUP($A316,'Annex 2 Designated EHV charges'!$A:$O,10,FALSE)),"")</f>
        <v/>
      </c>
      <c r="G316" s="58" t="str">
        <f>IFERROR(IF(VLOOKUP($A316,'Annex 2 Designated EHV charges'!$A:$O,11,FALSE)=0,"",VLOOKUP($A316,'Annex 2 Designated EHV charges'!$A:$O,11,FALSE)),"")</f>
        <v/>
      </c>
      <c r="H316" s="48" t="str">
        <f>IFERROR(IF(VLOOKUP($A316,'Annex 2 Designated EHV charges'!$A:$O,12,FALSE)=0,"",VLOOKUP($A316,'Annex 2 Designated EHV charges'!$A:$O,12,FALSE)),"")</f>
        <v/>
      </c>
    </row>
    <row r="317" spans="1:8" x14ac:dyDescent="0.2">
      <c r="A317" s="48" t="str" cm="1">
        <f t="array" ref="A317">IFERROR(INDEX('Annex 2 Designated EHV charges'!$A$10:$A$400, MATCH(0, IF(ISBLANK('Annex 2 Designated EHV charges'!$A$10:$A$400),1, COUNTIF(A$4:$A316, 'Annex 2 Designated EHV charges'!$A$10:$A$400)), 0)),"")</f>
        <v/>
      </c>
      <c r="B317" s="48" t="str">
        <f>IF($A317="","",VLOOKUP($A317,'Annex 2 Designated EHV charges'!$A:$O,2,0))</f>
        <v/>
      </c>
      <c r="C317" s="56" t="str">
        <f>IF($A317="","",VLOOKUP($A317,'Annex 2 Designated EHV charges'!$A:$O,3,0))</f>
        <v/>
      </c>
      <c r="D317" s="56" t="str">
        <f>IF($A317="","",VLOOKUP($A317,'Annex 2 Designated EHV charges'!$A:$O,7,0))</f>
        <v/>
      </c>
      <c r="E317" s="57" t="str">
        <f>IFERROR(IF(VLOOKUP($A317,'Annex 2 Designated EHV charges'!$A:$O,9,FALSE)=0,"",VLOOKUP($A317,'Annex 2 Designated EHV charges'!$A:$O,9,FALSE)),"")</f>
        <v/>
      </c>
      <c r="F317" s="58" t="str">
        <f>IFERROR(IF(VLOOKUP($A317,'Annex 2 Designated EHV charges'!$A:$O,10,FALSE)=0,"",VLOOKUP($A317,'Annex 2 Designated EHV charges'!$A:$O,10,FALSE)),"")</f>
        <v/>
      </c>
      <c r="G317" s="58" t="str">
        <f>IFERROR(IF(VLOOKUP($A317,'Annex 2 Designated EHV charges'!$A:$O,11,FALSE)=0,"",VLOOKUP($A317,'Annex 2 Designated EHV charges'!$A:$O,11,FALSE)),"")</f>
        <v/>
      </c>
      <c r="H317" s="48" t="str">
        <f>IFERROR(IF(VLOOKUP($A317,'Annex 2 Designated EHV charges'!$A:$O,12,FALSE)=0,"",VLOOKUP($A317,'Annex 2 Designated EHV charges'!$A:$O,12,FALSE)),"")</f>
        <v/>
      </c>
    </row>
    <row r="318" spans="1:8" x14ac:dyDescent="0.2">
      <c r="A318" s="48" t="str" cm="1">
        <f t="array" ref="A318">IFERROR(INDEX('Annex 2 Designated EHV charges'!$A$10:$A$400, MATCH(0, IF(ISBLANK('Annex 2 Designated EHV charges'!$A$10:$A$400),1, COUNTIF(A$4:$A317, 'Annex 2 Designated EHV charges'!$A$10:$A$400)), 0)),"")</f>
        <v/>
      </c>
      <c r="B318" s="48" t="str">
        <f>IF($A318="","",VLOOKUP($A318,'Annex 2 Designated EHV charges'!$A:$O,2,0))</f>
        <v/>
      </c>
      <c r="C318" s="56" t="str">
        <f>IF($A318="","",VLOOKUP($A318,'Annex 2 Designated EHV charges'!$A:$O,3,0))</f>
        <v/>
      </c>
      <c r="D318" s="56" t="str">
        <f>IF($A318="","",VLOOKUP($A318,'Annex 2 Designated EHV charges'!$A:$O,7,0))</f>
        <v/>
      </c>
      <c r="E318" s="57" t="str">
        <f>IFERROR(IF(VLOOKUP($A318,'Annex 2 Designated EHV charges'!$A:$O,9,FALSE)=0,"",VLOOKUP($A318,'Annex 2 Designated EHV charges'!$A:$O,9,FALSE)),"")</f>
        <v/>
      </c>
      <c r="F318" s="58" t="str">
        <f>IFERROR(IF(VLOOKUP($A318,'Annex 2 Designated EHV charges'!$A:$O,10,FALSE)=0,"",VLOOKUP($A318,'Annex 2 Designated EHV charges'!$A:$O,10,FALSE)),"")</f>
        <v/>
      </c>
      <c r="G318" s="58" t="str">
        <f>IFERROR(IF(VLOOKUP($A318,'Annex 2 Designated EHV charges'!$A:$O,11,FALSE)=0,"",VLOOKUP($A318,'Annex 2 Designated EHV charges'!$A:$O,11,FALSE)),"")</f>
        <v/>
      </c>
      <c r="H318" s="48" t="str">
        <f>IFERROR(IF(VLOOKUP($A318,'Annex 2 Designated EHV charges'!$A:$O,12,FALSE)=0,"",VLOOKUP($A318,'Annex 2 Designated EHV charges'!$A:$O,12,FALSE)),"")</f>
        <v/>
      </c>
    </row>
    <row r="319" spans="1:8" x14ac:dyDescent="0.2">
      <c r="A319" s="48" t="str" cm="1">
        <f t="array" ref="A319">IFERROR(INDEX('Annex 2 Designated EHV charges'!$A$10:$A$400, MATCH(0, IF(ISBLANK('Annex 2 Designated EHV charges'!$A$10:$A$400),1, COUNTIF(A$4:$A318, 'Annex 2 Designated EHV charges'!$A$10:$A$400)), 0)),"")</f>
        <v/>
      </c>
      <c r="B319" s="48" t="str">
        <f>IF($A319="","",VLOOKUP($A319,'Annex 2 Designated EHV charges'!$A:$O,2,0))</f>
        <v/>
      </c>
      <c r="C319" s="56" t="str">
        <f>IF($A319="","",VLOOKUP($A319,'Annex 2 Designated EHV charges'!$A:$O,3,0))</f>
        <v/>
      </c>
      <c r="D319" s="56" t="str">
        <f>IF($A319="","",VLOOKUP($A319,'Annex 2 Designated EHV charges'!$A:$O,7,0))</f>
        <v/>
      </c>
      <c r="E319" s="57" t="str">
        <f>IFERROR(IF(VLOOKUP($A319,'Annex 2 Designated EHV charges'!$A:$O,9,FALSE)=0,"",VLOOKUP($A319,'Annex 2 Designated EHV charges'!$A:$O,9,FALSE)),"")</f>
        <v/>
      </c>
      <c r="F319" s="58" t="str">
        <f>IFERROR(IF(VLOOKUP($A319,'Annex 2 Designated EHV charges'!$A:$O,10,FALSE)=0,"",VLOOKUP($A319,'Annex 2 Designated EHV charges'!$A:$O,10,FALSE)),"")</f>
        <v/>
      </c>
      <c r="G319" s="58" t="str">
        <f>IFERROR(IF(VLOOKUP($A319,'Annex 2 Designated EHV charges'!$A:$O,11,FALSE)=0,"",VLOOKUP($A319,'Annex 2 Designated EHV charges'!$A:$O,11,FALSE)),"")</f>
        <v/>
      </c>
      <c r="H319" s="48" t="str">
        <f>IFERROR(IF(VLOOKUP($A319,'Annex 2 Designated EHV charges'!$A:$O,12,FALSE)=0,"",VLOOKUP($A319,'Annex 2 Designated EHV charges'!$A:$O,12,FALSE)),"")</f>
        <v/>
      </c>
    </row>
    <row r="320" spans="1:8" x14ac:dyDescent="0.2">
      <c r="A320" s="48" t="str" cm="1">
        <f t="array" ref="A320">IFERROR(INDEX('Annex 2 Designated EHV charges'!$A$10:$A$400, MATCH(0, IF(ISBLANK('Annex 2 Designated EHV charges'!$A$10:$A$400),1, COUNTIF(A$4:$A319, 'Annex 2 Designated EHV charges'!$A$10:$A$400)), 0)),"")</f>
        <v/>
      </c>
      <c r="B320" s="48" t="str">
        <f>IF($A320="","",VLOOKUP($A320,'Annex 2 Designated EHV charges'!$A:$O,2,0))</f>
        <v/>
      </c>
      <c r="C320" s="56" t="str">
        <f>IF($A320="","",VLOOKUP($A320,'Annex 2 Designated EHV charges'!$A:$O,3,0))</f>
        <v/>
      </c>
      <c r="D320" s="56" t="str">
        <f>IF($A320="","",VLOOKUP($A320,'Annex 2 Designated EHV charges'!$A:$O,7,0))</f>
        <v/>
      </c>
      <c r="E320" s="57" t="str">
        <f>IFERROR(IF(VLOOKUP($A320,'Annex 2 Designated EHV charges'!$A:$O,9,FALSE)=0,"",VLOOKUP($A320,'Annex 2 Designated EHV charges'!$A:$O,9,FALSE)),"")</f>
        <v/>
      </c>
      <c r="F320" s="58" t="str">
        <f>IFERROR(IF(VLOOKUP($A320,'Annex 2 Designated EHV charges'!$A:$O,10,FALSE)=0,"",VLOOKUP($A320,'Annex 2 Designated EHV charges'!$A:$O,10,FALSE)),"")</f>
        <v/>
      </c>
      <c r="G320" s="58" t="str">
        <f>IFERROR(IF(VLOOKUP($A320,'Annex 2 Designated EHV charges'!$A:$O,11,FALSE)=0,"",VLOOKUP($A320,'Annex 2 Designated EHV charges'!$A:$O,11,FALSE)),"")</f>
        <v/>
      </c>
      <c r="H320" s="48" t="str">
        <f>IFERROR(IF(VLOOKUP($A320,'Annex 2 Designated EHV charges'!$A:$O,12,FALSE)=0,"",VLOOKUP($A320,'Annex 2 Designated EHV charges'!$A:$O,12,FALSE)),"")</f>
        <v/>
      </c>
    </row>
    <row r="321" spans="1:8" x14ac:dyDescent="0.2">
      <c r="A321" s="48" t="str" cm="1">
        <f t="array" ref="A321">IFERROR(INDEX('Annex 2 Designated EHV charges'!$A$10:$A$400, MATCH(0, IF(ISBLANK('Annex 2 Designated EHV charges'!$A$10:$A$400),1, COUNTIF(A$4:$A320, 'Annex 2 Designated EHV charges'!$A$10:$A$400)), 0)),"")</f>
        <v/>
      </c>
      <c r="B321" s="48" t="str">
        <f>IF($A321="","",VLOOKUP($A321,'Annex 2 Designated EHV charges'!$A:$O,2,0))</f>
        <v/>
      </c>
      <c r="C321" s="56" t="str">
        <f>IF($A321="","",VLOOKUP($A321,'Annex 2 Designated EHV charges'!$A:$O,3,0))</f>
        <v/>
      </c>
      <c r="D321" s="56" t="str">
        <f>IF($A321="","",VLOOKUP($A321,'Annex 2 Designated EHV charges'!$A:$O,7,0))</f>
        <v/>
      </c>
      <c r="E321" s="57" t="str">
        <f>IFERROR(IF(VLOOKUP($A321,'Annex 2 Designated EHV charges'!$A:$O,9,FALSE)=0,"",VLOOKUP($A321,'Annex 2 Designated EHV charges'!$A:$O,9,FALSE)),"")</f>
        <v/>
      </c>
      <c r="F321" s="58" t="str">
        <f>IFERROR(IF(VLOOKUP($A321,'Annex 2 Designated EHV charges'!$A:$O,10,FALSE)=0,"",VLOOKUP($A321,'Annex 2 Designated EHV charges'!$A:$O,10,FALSE)),"")</f>
        <v/>
      </c>
      <c r="G321" s="58" t="str">
        <f>IFERROR(IF(VLOOKUP($A321,'Annex 2 Designated EHV charges'!$A:$O,11,FALSE)=0,"",VLOOKUP($A321,'Annex 2 Designated EHV charges'!$A:$O,11,FALSE)),"")</f>
        <v/>
      </c>
      <c r="H321" s="48" t="str">
        <f>IFERROR(IF(VLOOKUP($A321,'Annex 2 Designated EHV charges'!$A:$O,12,FALSE)=0,"",VLOOKUP($A321,'Annex 2 Designated EHV charges'!$A:$O,12,FALSE)),"")</f>
        <v/>
      </c>
    </row>
    <row r="322" spans="1:8" x14ac:dyDescent="0.2">
      <c r="A322" s="48" t="str" cm="1">
        <f t="array" ref="A322">IFERROR(INDEX('Annex 2 Designated EHV charges'!$A$10:$A$400, MATCH(0, IF(ISBLANK('Annex 2 Designated EHV charges'!$A$10:$A$400),1, COUNTIF(A$4:$A321, 'Annex 2 Designated EHV charges'!$A$10:$A$400)), 0)),"")</f>
        <v/>
      </c>
      <c r="B322" s="48" t="str">
        <f>IF($A322="","",VLOOKUP($A322,'Annex 2 Designated EHV charges'!$A:$O,2,0))</f>
        <v/>
      </c>
      <c r="C322" s="56" t="str">
        <f>IF($A322="","",VLOOKUP($A322,'Annex 2 Designated EHV charges'!$A:$O,3,0))</f>
        <v/>
      </c>
      <c r="D322" s="56" t="str">
        <f>IF($A322="","",VLOOKUP($A322,'Annex 2 Designated EHV charges'!$A:$O,7,0))</f>
        <v/>
      </c>
      <c r="E322" s="57" t="str">
        <f>IFERROR(IF(VLOOKUP($A322,'Annex 2 Designated EHV charges'!$A:$O,9,FALSE)=0,"",VLOOKUP($A322,'Annex 2 Designated EHV charges'!$A:$O,9,FALSE)),"")</f>
        <v/>
      </c>
      <c r="F322" s="58" t="str">
        <f>IFERROR(IF(VLOOKUP($A322,'Annex 2 Designated EHV charges'!$A:$O,10,FALSE)=0,"",VLOOKUP($A322,'Annex 2 Designated EHV charges'!$A:$O,10,FALSE)),"")</f>
        <v/>
      </c>
      <c r="G322" s="58" t="str">
        <f>IFERROR(IF(VLOOKUP($A322,'Annex 2 Designated EHV charges'!$A:$O,11,FALSE)=0,"",VLOOKUP($A322,'Annex 2 Designated EHV charges'!$A:$O,11,FALSE)),"")</f>
        <v/>
      </c>
      <c r="H322" s="48" t="str">
        <f>IFERROR(IF(VLOOKUP($A322,'Annex 2 Designated EHV charges'!$A:$O,12,FALSE)=0,"",VLOOKUP($A322,'Annex 2 Designated EHV charges'!$A:$O,12,FALSE)),"")</f>
        <v/>
      </c>
    </row>
    <row r="323" spans="1:8" x14ac:dyDescent="0.2">
      <c r="A323" s="48" t="str" cm="1">
        <f t="array" ref="A323">IFERROR(INDEX('Annex 2 Designated EHV charges'!$A$10:$A$400, MATCH(0, IF(ISBLANK('Annex 2 Designated EHV charges'!$A$10:$A$400),1, COUNTIF(A$4:$A322, 'Annex 2 Designated EHV charges'!$A$10:$A$400)), 0)),"")</f>
        <v/>
      </c>
      <c r="B323" s="48" t="str">
        <f>IF($A323="","",VLOOKUP($A323,'Annex 2 Designated EHV charges'!$A:$O,2,0))</f>
        <v/>
      </c>
      <c r="C323" s="56" t="str">
        <f>IF($A323="","",VLOOKUP($A323,'Annex 2 Designated EHV charges'!$A:$O,3,0))</f>
        <v/>
      </c>
      <c r="D323" s="56" t="str">
        <f>IF($A323="","",VLOOKUP($A323,'Annex 2 Designated EHV charges'!$A:$O,7,0))</f>
        <v/>
      </c>
      <c r="E323" s="57" t="str">
        <f>IFERROR(IF(VLOOKUP($A323,'Annex 2 Designated EHV charges'!$A:$O,9,FALSE)=0,"",VLOOKUP($A323,'Annex 2 Designated EHV charges'!$A:$O,9,FALSE)),"")</f>
        <v/>
      </c>
      <c r="F323" s="58" t="str">
        <f>IFERROR(IF(VLOOKUP($A323,'Annex 2 Designated EHV charges'!$A:$O,10,FALSE)=0,"",VLOOKUP($A323,'Annex 2 Designated EHV charges'!$A:$O,10,FALSE)),"")</f>
        <v/>
      </c>
      <c r="G323" s="58" t="str">
        <f>IFERROR(IF(VLOOKUP($A323,'Annex 2 Designated EHV charges'!$A:$O,11,FALSE)=0,"",VLOOKUP($A323,'Annex 2 Designated EHV charges'!$A:$O,11,FALSE)),"")</f>
        <v/>
      </c>
      <c r="H323" s="48" t="str">
        <f>IFERROR(IF(VLOOKUP($A323,'Annex 2 Designated EHV charges'!$A:$O,12,FALSE)=0,"",VLOOKUP($A323,'Annex 2 Designated EHV charges'!$A:$O,12,FALSE)),"")</f>
        <v/>
      </c>
    </row>
    <row r="324" spans="1:8" x14ac:dyDescent="0.2">
      <c r="A324" s="48" t="str" cm="1">
        <f t="array" ref="A324">IFERROR(INDEX('Annex 2 Designated EHV charges'!$A$10:$A$400, MATCH(0, IF(ISBLANK('Annex 2 Designated EHV charges'!$A$10:$A$400),1, COUNTIF(A$4:$A323, 'Annex 2 Designated EHV charges'!$A$10:$A$400)), 0)),"")</f>
        <v/>
      </c>
      <c r="B324" s="48" t="str">
        <f>IF($A324="","",VLOOKUP($A324,'Annex 2 Designated EHV charges'!$A:$O,2,0))</f>
        <v/>
      </c>
      <c r="C324" s="56" t="str">
        <f>IF($A324="","",VLOOKUP($A324,'Annex 2 Designated EHV charges'!$A:$O,3,0))</f>
        <v/>
      </c>
      <c r="D324" s="56" t="str">
        <f>IF($A324="","",VLOOKUP($A324,'Annex 2 Designated EHV charges'!$A:$O,7,0))</f>
        <v/>
      </c>
      <c r="E324" s="57" t="str">
        <f>IFERROR(IF(VLOOKUP($A324,'Annex 2 Designated EHV charges'!$A:$O,9,FALSE)=0,"",VLOOKUP($A324,'Annex 2 Designated EHV charges'!$A:$O,9,FALSE)),"")</f>
        <v/>
      </c>
      <c r="F324" s="58" t="str">
        <f>IFERROR(IF(VLOOKUP($A324,'Annex 2 Designated EHV charges'!$A:$O,10,FALSE)=0,"",VLOOKUP($A324,'Annex 2 Designated EHV charges'!$A:$O,10,FALSE)),"")</f>
        <v/>
      </c>
      <c r="G324" s="58" t="str">
        <f>IFERROR(IF(VLOOKUP($A324,'Annex 2 Designated EHV charges'!$A:$O,11,FALSE)=0,"",VLOOKUP($A324,'Annex 2 Designated EHV charges'!$A:$O,11,FALSE)),"")</f>
        <v/>
      </c>
      <c r="H324" s="48" t="str">
        <f>IFERROR(IF(VLOOKUP($A324,'Annex 2 Designated EHV charges'!$A:$O,12,FALSE)=0,"",VLOOKUP($A324,'Annex 2 Designated EHV charges'!$A:$O,12,FALSE)),"")</f>
        <v/>
      </c>
    </row>
    <row r="325" spans="1:8" x14ac:dyDescent="0.2">
      <c r="A325" s="48" t="str" cm="1">
        <f t="array" ref="A325">IFERROR(INDEX('Annex 2 Designated EHV charges'!$A$10:$A$400, MATCH(0, IF(ISBLANK('Annex 2 Designated EHV charges'!$A$10:$A$400),1, COUNTIF(A$4:$A324, 'Annex 2 Designated EHV charges'!$A$10:$A$400)), 0)),"")</f>
        <v/>
      </c>
      <c r="B325" s="48" t="str">
        <f>IF($A325="","",VLOOKUP($A325,'Annex 2 Designated EHV charges'!$A:$O,2,0))</f>
        <v/>
      </c>
      <c r="C325" s="56" t="str">
        <f>IF($A325="","",VLOOKUP($A325,'Annex 2 Designated EHV charges'!$A:$O,3,0))</f>
        <v/>
      </c>
      <c r="D325" s="56" t="str">
        <f>IF($A325="","",VLOOKUP($A325,'Annex 2 Designated EHV charges'!$A:$O,7,0))</f>
        <v/>
      </c>
      <c r="E325" s="57" t="str">
        <f>IFERROR(IF(VLOOKUP($A325,'Annex 2 Designated EHV charges'!$A:$O,9,FALSE)=0,"",VLOOKUP($A325,'Annex 2 Designated EHV charges'!$A:$O,9,FALSE)),"")</f>
        <v/>
      </c>
      <c r="F325" s="58" t="str">
        <f>IFERROR(IF(VLOOKUP($A325,'Annex 2 Designated EHV charges'!$A:$O,10,FALSE)=0,"",VLOOKUP($A325,'Annex 2 Designated EHV charges'!$A:$O,10,FALSE)),"")</f>
        <v/>
      </c>
      <c r="G325" s="58" t="str">
        <f>IFERROR(IF(VLOOKUP($A325,'Annex 2 Designated EHV charges'!$A:$O,11,FALSE)=0,"",VLOOKUP($A325,'Annex 2 Designated EHV charges'!$A:$O,11,FALSE)),"")</f>
        <v/>
      </c>
      <c r="H325" s="48" t="str">
        <f>IFERROR(IF(VLOOKUP($A325,'Annex 2 Designated EHV charges'!$A:$O,12,FALSE)=0,"",VLOOKUP($A325,'Annex 2 Designated EHV charges'!$A:$O,12,FALSE)),"")</f>
        <v/>
      </c>
    </row>
    <row r="326" spans="1:8" x14ac:dyDescent="0.2">
      <c r="A326" s="48" t="str" cm="1">
        <f t="array" ref="A326">IFERROR(INDEX('Annex 2 Designated EHV charges'!$A$10:$A$400, MATCH(0, IF(ISBLANK('Annex 2 Designated EHV charges'!$A$10:$A$400),1, COUNTIF(A$4:$A325, 'Annex 2 Designated EHV charges'!$A$10:$A$400)), 0)),"")</f>
        <v/>
      </c>
      <c r="B326" s="48" t="str">
        <f>IF($A326="","",VLOOKUP($A326,'Annex 2 Designated EHV charges'!$A:$O,2,0))</f>
        <v/>
      </c>
      <c r="C326" s="56" t="str">
        <f>IF($A326="","",VLOOKUP($A326,'Annex 2 Designated EHV charges'!$A:$O,3,0))</f>
        <v/>
      </c>
      <c r="D326" s="56" t="str">
        <f>IF($A326="","",VLOOKUP($A326,'Annex 2 Designated EHV charges'!$A:$O,7,0))</f>
        <v/>
      </c>
      <c r="E326" s="57" t="str">
        <f>IFERROR(IF(VLOOKUP($A326,'Annex 2 Designated EHV charges'!$A:$O,9,FALSE)=0,"",VLOOKUP($A326,'Annex 2 Designated EHV charges'!$A:$O,9,FALSE)),"")</f>
        <v/>
      </c>
      <c r="F326" s="58" t="str">
        <f>IFERROR(IF(VLOOKUP($A326,'Annex 2 Designated EHV charges'!$A:$O,10,FALSE)=0,"",VLOOKUP($A326,'Annex 2 Designated EHV charges'!$A:$O,10,FALSE)),"")</f>
        <v/>
      </c>
      <c r="G326" s="58" t="str">
        <f>IFERROR(IF(VLOOKUP($A326,'Annex 2 Designated EHV charges'!$A:$O,11,FALSE)=0,"",VLOOKUP($A326,'Annex 2 Designated EHV charges'!$A:$O,11,FALSE)),"")</f>
        <v/>
      </c>
      <c r="H326" s="48" t="str">
        <f>IFERROR(IF(VLOOKUP($A326,'Annex 2 Designated EHV charges'!$A:$O,12,FALSE)=0,"",VLOOKUP($A326,'Annex 2 Designated EHV charges'!$A:$O,12,FALSE)),"")</f>
        <v/>
      </c>
    </row>
    <row r="327" spans="1:8" x14ac:dyDescent="0.2">
      <c r="A327" s="48" t="str" cm="1">
        <f t="array" ref="A327">IFERROR(INDEX('Annex 2 Designated EHV charges'!$A$10:$A$400, MATCH(0, IF(ISBLANK('Annex 2 Designated EHV charges'!$A$10:$A$400),1, COUNTIF(A$4:$A326, 'Annex 2 Designated EHV charges'!$A$10:$A$400)), 0)),"")</f>
        <v/>
      </c>
      <c r="B327" s="48" t="str">
        <f>IF($A327="","",VLOOKUP($A327,'Annex 2 Designated EHV charges'!$A:$O,2,0))</f>
        <v/>
      </c>
      <c r="C327" s="56" t="str">
        <f>IF($A327="","",VLOOKUP($A327,'Annex 2 Designated EHV charges'!$A:$O,3,0))</f>
        <v/>
      </c>
      <c r="D327" s="56" t="str">
        <f>IF($A327="","",VLOOKUP($A327,'Annex 2 Designated EHV charges'!$A:$O,7,0))</f>
        <v/>
      </c>
      <c r="E327" s="57" t="str">
        <f>IFERROR(IF(VLOOKUP($A327,'Annex 2 Designated EHV charges'!$A:$O,9,FALSE)=0,"",VLOOKUP($A327,'Annex 2 Designated EHV charges'!$A:$O,9,FALSE)),"")</f>
        <v/>
      </c>
      <c r="F327" s="58" t="str">
        <f>IFERROR(IF(VLOOKUP($A327,'Annex 2 Designated EHV charges'!$A:$O,10,FALSE)=0,"",VLOOKUP($A327,'Annex 2 Designated EHV charges'!$A:$O,10,FALSE)),"")</f>
        <v/>
      </c>
      <c r="G327" s="58" t="str">
        <f>IFERROR(IF(VLOOKUP($A327,'Annex 2 Designated EHV charges'!$A:$O,11,FALSE)=0,"",VLOOKUP($A327,'Annex 2 Designated EHV charges'!$A:$O,11,FALSE)),"")</f>
        <v/>
      </c>
      <c r="H327" s="48" t="str">
        <f>IFERROR(IF(VLOOKUP($A327,'Annex 2 Designated EHV charges'!$A:$O,12,FALSE)=0,"",VLOOKUP($A327,'Annex 2 Designated EHV charges'!$A:$O,12,FALSE)),"")</f>
        <v/>
      </c>
    </row>
    <row r="328" spans="1:8" x14ac:dyDescent="0.2">
      <c r="A328" s="48" t="str" cm="1">
        <f t="array" ref="A328">IFERROR(INDEX('Annex 2 Designated EHV charges'!$A$10:$A$400, MATCH(0, IF(ISBLANK('Annex 2 Designated EHV charges'!$A$10:$A$400),1, COUNTIF(A$4:$A327, 'Annex 2 Designated EHV charges'!$A$10:$A$400)), 0)),"")</f>
        <v/>
      </c>
      <c r="B328" s="48" t="str">
        <f>IF($A328="","",VLOOKUP($A328,'Annex 2 Designated EHV charges'!$A:$O,2,0))</f>
        <v/>
      </c>
      <c r="C328" s="56" t="str">
        <f>IF($A328="","",VLOOKUP($A328,'Annex 2 Designated EHV charges'!$A:$O,3,0))</f>
        <v/>
      </c>
      <c r="D328" s="56" t="str">
        <f>IF($A328="","",VLOOKUP($A328,'Annex 2 Designated EHV charges'!$A:$O,7,0))</f>
        <v/>
      </c>
      <c r="E328" s="57" t="str">
        <f>IFERROR(IF(VLOOKUP($A328,'Annex 2 Designated EHV charges'!$A:$O,9,FALSE)=0,"",VLOOKUP($A328,'Annex 2 Designated EHV charges'!$A:$O,9,FALSE)),"")</f>
        <v/>
      </c>
      <c r="F328" s="58" t="str">
        <f>IFERROR(IF(VLOOKUP($A328,'Annex 2 Designated EHV charges'!$A:$O,10,FALSE)=0,"",VLOOKUP($A328,'Annex 2 Designated EHV charges'!$A:$O,10,FALSE)),"")</f>
        <v/>
      </c>
      <c r="G328" s="58" t="str">
        <f>IFERROR(IF(VLOOKUP($A328,'Annex 2 Designated EHV charges'!$A:$O,11,FALSE)=0,"",VLOOKUP($A328,'Annex 2 Designated EHV charges'!$A:$O,11,FALSE)),"")</f>
        <v/>
      </c>
      <c r="H328" s="48" t="str">
        <f>IFERROR(IF(VLOOKUP($A328,'Annex 2 Designated EHV charges'!$A:$O,12,FALSE)=0,"",VLOOKUP($A328,'Annex 2 Designated EHV charges'!$A:$O,12,FALSE)),"")</f>
        <v/>
      </c>
    </row>
    <row r="329" spans="1:8" x14ac:dyDescent="0.2">
      <c r="A329" s="48" t="str" cm="1">
        <f t="array" ref="A329">IFERROR(INDEX('Annex 2 Designated EHV charges'!$A$10:$A$400, MATCH(0, IF(ISBLANK('Annex 2 Designated EHV charges'!$A$10:$A$400),1, COUNTIF(A$4:$A328, 'Annex 2 Designated EHV charges'!$A$10:$A$400)), 0)),"")</f>
        <v/>
      </c>
      <c r="B329" s="48" t="str">
        <f>IF($A329="","",VLOOKUP($A329,'Annex 2 Designated EHV charges'!$A:$O,2,0))</f>
        <v/>
      </c>
      <c r="C329" s="56" t="str">
        <f>IF($A329="","",VLOOKUP($A329,'Annex 2 Designated EHV charges'!$A:$O,3,0))</f>
        <v/>
      </c>
      <c r="D329" s="56" t="str">
        <f>IF($A329="","",VLOOKUP($A329,'Annex 2 Designated EHV charges'!$A:$O,7,0))</f>
        <v/>
      </c>
      <c r="E329" s="57" t="str">
        <f>IFERROR(IF(VLOOKUP($A329,'Annex 2 Designated EHV charges'!$A:$O,9,FALSE)=0,"",VLOOKUP($A329,'Annex 2 Designated EHV charges'!$A:$O,9,FALSE)),"")</f>
        <v/>
      </c>
      <c r="F329" s="58" t="str">
        <f>IFERROR(IF(VLOOKUP($A329,'Annex 2 Designated EHV charges'!$A:$O,10,FALSE)=0,"",VLOOKUP($A329,'Annex 2 Designated EHV charges'!$A:$O,10,FALSE)),"")</f>
        <v/>
      </c>
      <c r="G329" s="58" t="str">
        <f>IFERROR(IF(VLOOKUP($A329,'Annex 2 Designated EHV charges'!$A:$O,11,FALSE)=0,"",VLOOKUP($A329,'Annex 2 Designated EHV charges'!$A:$O,11,FALSE)),"")</f>
        <v/>
      </c>
      <c r="H329" s="48" t="str">
        <f>IFERROR(IF(VLOOKUP($A329,'Annex 2 Designated EHV charges'!$A:$O,12,FALSE)=0,"",VLOOKUP($A329,'Annex 2 Designated EHV charges'!$A:$O,12,FALSE)),"")</f>
        <v/>
      </c>
    </row>
    <row r="330" spans="1:8" x14ac:dyDescent="0.2">
      <c r="A330" s="48" t="str" cm="1">
        <f t="array" ref="A330">IFERROR(INDEX('Annex 2 Designated EHV charges'!$A$10:$A$400, MATCH(0, IF(ISBLANK('Annex 2 Designated EHV charges'!$A$10:$A$400),1, COUNTIF(A$4:$A329, 'Annex 2 Designated EHV charges'!$A$10:$A$400)), 0)),"")</f>
        <v/>
      </c>
      <c r="B330" s="48" t="str">
        <f>IF($A330="","",VLOOKUP($A330,'Annex 2 Designated EHV charges'!$A:$O,2,0))</f>
        <v/>
      </c>
      <c r="C330" s="56" t="str">
        <f>IF($A330="","",VLOOKUP($A330,'Annex 2 Designated EHV charges'!$A:$O,3,0))</f>
        <v/>
      </c>
      <c r="D330" s="56" t="str">
        <f>IF($A330="","",VLOOKUP($A330,'Annex 2 Designated EHV charges'!$A:$O,7,0))</f>
        <v/>
      </c>
      <c r="E330" s="57" t="str">
        <f>IFERROR(IF(VLOOKUP($A330,'Annex 2 Designated EHV charges'!$A:$O,9,FALSE)=0,"",VLOOKUP($A330,'Annex 2 Designated EHV charges'!$A:$O,9,FALSE)),"")</f>
        <v/>
      </c>
      <c r="F330" s="58" t="str">
        <f>IFERROR(IF(VLOOKUP($A330,'Annex 2 Designated EHV charges'!$A:$O,10,FALSE)=0,"",VLOOKUP($A330,'Annex 2 Designated EHV charges'!$A:$O,10,FALSE)),"")</f>
        <v/>
      </c>
      <c r="G330" s="58" t="str">
        <f>IFERROR(IF(VLOOKUP($A330,'Annex 2 Designated EHV charges'!$A:$O,11,FALSE)=0,"",VLOOKUP($A330,'Annex 2 Designated EHV charges'!$A:$O,11,FALSE)),"")</f>
        <v/>
      </c>
      <c r="H330" s="48" t="str">
        <f>IFERROR(IF(VLOOKUP($A330,'Annex 2 Designated EHV charges'!$A:$O,12,FALSE)=0,"",VLOOKUP($A330,'Annex 2 Designated EHV charges'!$A:$O,12,FALSE)),"")</f>
        <v/>
      </c>
    </row>
    <row r="331" spans="1:8" x14ac:dyDescent="0.2">
      <c r="A331" s="48" t="str" cm="1">
        <f t="array" ref="A331">IFERROR(INDEX('Annex 2 Designated EHV charges'!$A$10:$A$400, MATCH(0, IF(ISBLANK('Annex 2 Designated EHV charges'!$A$10:$A$400),1, COUNTIF(A$4:$A330, 'Annex 2 Designated EHV charges'!$A$10:$A$400)), 0)),"")</f>
        <v/>
      </c>
      <c r="B331" s="48" t="str">
        <f>IF($A331="","",VLOOKUP($A331,'Annex 2 Designated EHV charges'!$A:$O,2,0))</f>
        <v/>
      </c>
      <c r="C331" s="56" t="str">
        <f>IF($A331="","",VLOOKUP($A331,'Annex 2 Designated EHV charges'!$A:$O,3,0))</f>
        <v/>
      </c>
      <c r="D331" s="56" t="str">
        <f>IF($A331="","",VLOOKUP($A331,'Annex 2 Designated EHV charges'!$A:$O,7,0))</f>
        <v/>
      </c>
      <c r="E331" s="57" t="str">
        <f>IFERROR(IF(VLOOKUP($A331,'Annex 2 Designated EHV charges'!$A:$O,9,FALSE)=0,"",VLOOKUP($A331,'Annex 2 Designated EHV charges'!$A:$O,9,FALSE)),"")</f>
        <v/>
      </c>
      <c r="F331" s="58" t="str">
        <f>IFERROR(IF(VLOOKUP($A331,'Annex 2 Designated EHV charges'!$A:$O,10,FALSE)=0,"",VLOOKUP($A331,'Annex 2 Designated EHV charges'!$A:$O,10,FALSE)),"")</f>
        <v/>
      </c>
      <c r="G331" s="58" t="str">
        <f>IFERROR(IF(VLOOKUP($A331,'Annex 2 Designated EHV charges'!$A:$O,11,FALSE)=0,"",VLOOKUP($A331,'Annex 2 Designated EHV charges'!$A:$O,11,FALSE)),"")</f>
        <v/>
      </c>
      <c r="H331" s="48" t="str">
        <f>IFERROR(IF(VLOOKUP($A331,'Annex 2 Designated EHV charges'!$A:$O,12,FALSE)=0,"",VLOOKUP($A331,'Annex 2 Designated EHV charges'!$A:$O,12,FALSE)),"")</f>
        <v/>
      </c>
    </row>
    <row r="332" spans="1:8" x14ac:dyDescent="0.2">
      <c r="A332" s="48" t="str" cm="1">
        <f t="array" ref="A332">IFERROR(INDEX('Annex 2 Designated EHV charges'!$A$10:$A$400, MATCH(0, IF(ISBLANK('Annex 2 Designated EHV charges'!$A$10:$A$400),1, COUNTIF(A$4:$A331, 'Annex 2 Designated EHV charges'!$A$10:$A$400)), 0)),"")</f>
        <v/>
      </c>
      <c r="B332" s="48" t="str">
        <f>IF($A332="","",VLOOKUP($A332,'Annex 2 Designated EHV charges'!$A:$O,2,0))</f>
        <v/>
      </c>
      <c r="C332" s="56" t="str">
        <f>IF($A332="","",VLOOKUP($A332,'Annex 2 Designated EHV charges'!$A:$O,3,0))</f>
        <v/>
      </c>
      <c r="D332" s="56" t="str">
        <f>IF($A332="","",VLOOKUP($A332,'Annex 2 Designated EHV charges'!$A:$O,7,0))</f>
        <v/>
      </c>
      <c r="E332" s="57" t="str">
        <f>IFERROR(IF(VLOOKUP($A332,'Annex 2 Designated EHV charges'!$A:$O,9,FALSE)=0,"",VLOOKUP($A332,'Annex 2 Designated EHV charges'!$A:$O,9,FALSE)),"")</f>
        <v/>
      </c>
      <c r="F332" s="58" t="str">
        <f>IFERROR(IF(VLOOKUP($A332,'Annex 2 Designated EHV charges'!$A:$O,10,FALSE)=0,"",VLOOKUP($A332,'Annex 2 Designated EHV charges'!$A:$O,10,FALSE)),"")</f>
        <v/>
      </c>
      <c r="G332" s="58" t="str">
        <f>IFERROR(IF(VLOOKUP($A332,'Annex 2 Designated EHV charges'!$A:$O,11,FALSE)=0,"",VLOOKUP($A332,'Annex 2 Designated EHV charges'!$A:$O,11,FALSE)),"")</f>
        <v/>
      </c>
      <c r="H332" s="48" t="str">
        <f>IFERROR(IF(VLOOKUP($A332,'Annex 2 Designated EHV charges'!$A:$O,12,FALSE)=0,"",VLOOKUP($A332,'Annex 2 Designated EHV charges'!$A:$O,12,FALSE)),"")</f>
        <v/>
      </c>
    </row>
    <row r="333" spans="1:8" x14ac:dyDescent="0.2">
      <c r="A333" s="48" t="str" cm="1">
        <f t="array" ref="A333">IFERROR(INDEX('Annex 2 Designated EHV charges'!$A$10:$A$400, MATCH(0, IF(ISBLANK('Annex 2 Designated EHV charges'!$A$10:$A$400),1, COUNTIF(A$4:$A332, 'Annex 2 Designated EHV charges'!$A$10:$A$400)), 0)),"")</f>
        <v/>
      </c>
      <c r="B333" s="48" t="str">
        <f>IF($A333="","",VLOOKUP($A333,'Annex 2 Designated EHV charges'!$A:$O,2,0))</f>
        <v/>
      </c>
      <c r="C333" s="56" t="str">
        <f>IF($A333="","",VLOOKUP($A333,'Annex 2 Designated EHV charges'!$A:$O,3,0))</f>
        <v/>
      </c>
      <c r="D333" s="56" t="str">
        <f>IF($A333="","",VLOOKUP($A333,'Annex 2 Designated EHV charges'!$A:$O,7,0))</f>
        <v/>
      </c>
      <c r="E333" s="57" t="str">
        <f>IFERROR(IF(VLOOKUP($A333,'Annex 2 Designated EHV charges'!$A:$O,9,FALSE)=0,"",VLOOKUP($A333,'Annex 2 Designated EHV charges'!$A:$O,9,FALSE)),"")</f>
        <v/>
      </c>
      <c r="F333" s="58" t="str">
        <f>IFERROR(IF(VLOOKUP($A333,'Annex 2 Designated EHV charges'!$A:$O,10,FALSE)=0,"",VLOOKUP($A333,'Annex 2 Designated EHV charges'!$A:$O,10,FALSE)),"")</f>
        <v/>
      </c>
      <c r="G333" s="58" t="str">
        <f>IFERROR(IF(VLOOKUP($A333,'Annex 2 Designated EHV charges'!$A:$O,11,FALSE)=0,"",VLOOKUP($A333,'Annex 2 Designated EHV charges'!$A:$O,11,FALSE)),"")</f>
        <v/>
      </c>
      <c r="H333" s="48" t="str">
        <f>IFERROR(IF(VLOOKUP($A333,'Annex 2 Designated EHV charges'!$A:$O,12,FALSE)=0,"",VLOOKUP($A333,'Annex 2 Designated EHV charges'!$A:$O,12,FALSE)),"")</f>
        <v/>
      </c>
    </row>
    <row r="334" spans="1:8" x14ac:dyDescent="0.2">
      <c r="A334" s="48" t="str" cm="1">
        <f t="array" ref="A334">IFERROR(INDEX('Annex 2 Designated EHV charges'!$A$10:$A$400, MATCH(0, IF(ISBLANK('Annex 2 Designated EHV charges'!$A$10:$A$400),1, COUNTIF(A$4:$A333, 'Annex 2 Designated EHV charges'!$A$10:$A$400)), 0)),"")</f>
        <v/>
      </c>
      <c r="B334" s="48" t="str">
        <f>IF($A334="","",VLOOKUP($A334,'Annex 2 Designated EHV charges'!$A:$O,2,0))</f>
        <v/>
      </c>
      <c r="C334" s="56" t="str">
        <f>IF($A334="","",VLOOKUP($A334,'Annex 2 Designated EHV charges'!$A:$O,3,0))</f>
        <v/>
      </c>
      <c r="D334" s="56" t="str">
        <f>IF($A334="","",VLOOKUP($A334,'Annex 2 Designated EHV charges'!$A:$O,7,0))</f>
        <v/>
      </c>
      <c r="E334" s="57" t="str">
        <f>IFERROR(IF(VLOOKUP($A334,'Annex 2 Designated EHV charges'!$A:$O,9,FALSE)=0,"",VLOOKUP($A334,'Annex 2 Designated EHV charges'!$A:$O,9,FALSE)),"")</f>
        <v/>
      </c>
      <c r="F334" s="58" t="str">
        <f>IFERROR(IF(VLOOKUP($A334,'Annex 2 Designated EHV charges'!$A:$O,10,FALSE)=0,"",VLOOKUP($A334,'Annex 2 Designated EHV charges'!$A:$O,10,FALSE)),"")</f>
        <v/>
      </c>
      <c r="G334" s="58" t="str">
        <f>IFERROR(IF(VLOOKUP($A334,'Annex 2 Designated EHV charges'!$A:$O,11,FALSE)=0,"",VLOOKUP($A334,'Annex 2 Designated EHV charges'!$A:$O,11,FALSE)),"")</f>
        <v/>
      </c>
      <c r="H334" s="48" t="str">
        <f>IFERROR(IF(VLOOKUP($A334,'Annex 2 Designated EHV charges'!$A:$O,12,FALSE)=0,"",VLOOKUP($A334,'Annex 2 Designated EHV charges'!$A:$O,12,FALSE)),"")</f>
        <v/>
      </c>
    </row>
    <row r="335" spans="1:8" x14ac:dyDescent="0.2">
      <c r="A335" s="48" t="str" cm="1">
        <f t="array" ref="A335">IFERROR(INDEX('Annex 2 Designated EHV charges'!$A$10:$A$400, MATCH(0, IF(ISBLANK('Annex 2 Designated EHV charges'!$A$10:$A$400),1, COUNTIF(A$4:$A334, 'Annex 2 Designated EHV charges'!$A$10:$A$400)), 0)),"")</f>
        <v/>
      </c>
      <c r="B335" s="48" t="str">
        <f>IF($A335="","",VLOOKUP($A335,'Annex 2 Designated EHV charges'!$A:$O,2,0))</f>
        <v/>
      </c>
      <c r="C335" s="56" t="str">
        <f>IF($A335="","",VLOOKUP($A335,'Annex 2 Designated EHV charges'!$A:$O,3,0))</f>
        <v/>
      </c>
      <c r="D335" s="56" t="str">
        <f>IF($A335="","",VLOOKUP($A335,'Annex 2 Designated EHV charges'!$A:$O,7,0))</f>
        <v/>
      </c>
      <c r="E335" s="57" t="str">
        <f>IFERROR(IF(VLOOKUP($A335,'Annex 2 Designated EHV charges'!$A:$O,9,FALSE)=0,"",VLOOKUP($A335,'Annex 2 Designated EHV charges'!$A:$O,9,FALSE)),"")</f>
        <v/>
      </c>
      <c r="F335" s="58" t="str">
        <f>IFERROR(IF(VLOOKUP($A335,'Annex 2 Designated EHV charges'!$A:$O,10,FALSE)=0,"",VLOOKUP($A335,'Annex 2 Designated EHV charges'!$A:$O,10,FALSE)),"")</f>
        <v/>
      </c>
      <c r="G335" s="58" t="str">
        <f>IFERROR(IF(VLOOKUP($A335,'Annex 2 Designated EHV charges'!$A:$O,11,FALSE)=0,"",VLOOKUP($A335,'Annex 2 Designated EHV charges'!$A:$O,11,FALSE)),"")</f>
        <v/>
      </c>
      <c r="H335" s="48" t="str">
        <f>IFERROR(IF(VLOOKUP($A335,'Annex 2 Designated EHV charges'!$A:$O,12,FALSE)=0,"",VLOOKUP($A335,'Annex 2 Designated EHV charges'!$A:$O,12,FALSE)),"")</f>
        <v/>
      </c>
    </row>
    <row r="336" spans="1:8" x14ac:dyDescent="0.2">
      <c r="A336" s="48" t="str" cm="1">
        <f t="array" ref="A336">IFERROR(INDEX('Annex 2 Designated EHV charges'!$A$10:$A$400, MATCH(0, IF(ISBLANK('Annex 2 Designated EHV charges'!$A$10:$A$400),1, COUNTIF(A$4:$A335, 'Annex 2 Designated EHV charges'!$A$10:$A$400)), 0)),"")</f>
        <v/>
      </c>
      <c r="B336" s="48" t="str">
        <f>IF($A336="","",VLOOKUP($A336,'Annex 2 Designated EHV charges'!$A:$O,2,0))</f>
        <v/>
      </c>
      <c r="C336" s="56" t="str">
        <f>IF($A336="","",VLOOKUP($A336,'Annex 2 Designated EHV charges'!$A:$O,3,0))</f>
        <v/>
      </c>
      <c r="D336" s="56" t="str">
        <f>IF($A336="","",VLOOKUP($A336,'Annex 2 Designated EHV charges'!$A:$O,7,0))</f>
        <v/>
      </c>
      <c r="E336" s="57" t="str">
        <f>IFERROR(IF(VLOOKUP($A336,'Annex 2 Designated EHV charges'!$A:$O,9,FALSE)=0,"",VLOOKUP($A336,'Annex 2 Designated EHV charges'!$A:$O,9,FALSE)),"")</f>
        <v/>
      </c>
      <c r="F336" s="58" t="str">
        <f>IFERROR(IF(VLOOKUP($A336,'Annex 2 Designated EHV charges'!$A:$O,10,FALSE)=0,"",VLOOKUP($A336,'Annex 2 Designated EHV charges'!$A:$O,10,FALSE)),"")</f>
        <v/>
      </c>
      <c r="G336" s="58" t="str">
        <f>IFERROR(IF(VLOOKUP($A336,'Annex 2 Designated EHV charges'!$A:$O,11,FALSE)=0,"",VLOOKUP($A336,'Annex 2 Designated EHV charges'!$A:$O,11,FALSE)),"")</f>
        <v/>
      </c>
      <c r="H336" s="48" t="str">
        <f>IFERROR(IF(VLOOKUP($A336,'Annex 2 Designated EHV charges'!$A:$O,12,FALSE)=0,"",VLOOKUP($A336,'Annex 2 Designated EHV charges'!$A:$O,12,FALSE)),"")</f>
        <v/>
      </c>
    </row>
    <row r="337" spans="1:8" x14ac:dyDescent="0.2">
      <c r="A337" s="48" t="str" cm="1">
        <f t="array" ref="A337">IFERROR(INDEX('Annex 2 Designated EHV charges'!$A$10:$A$400, MATCH(0, IF(ISBLANK('Annex 2 Designated EHV charges'!$A$10:$A$400),1, COUNTIF(A$4:$A336, 'Annex 2 Designated EHV charges'!$A$10:$A$400)), 0)),"")</f>
        <v/>
      </c>
      <c r="B337" s="48" t="str">
        <f>IF($A337="","",VLOOKUP($A337,'Annex 2 Designated EHV charges'!$A:$O,2,0))</f>
        <v/>
      </c>
      <c r="C337" s="56" t="str">
        <f>IF($A337="","",VLOOKUP($A337,'Annex 2 Designated EHV charges'!$A:$O,3,0))</f>
        <v/>
      </c>
      <c r="D337" s="56" t="str">
        <f>IF($A337="","",VLOOKUP($A337,'Annex 2 Designated EHV charges'!$A:$O,7,0))</f>
        <v/>
      </c>
      <c r="E337" s="57" t="str">
        <f>IFERROR(IF(VLOOKUP($A337,'Annex 2 Designated EHV charges'!$A:$O,9,FALSE)=0,"",VLOOKUP($A337,'Annex 2 Designated EHV charges'!$A:$O,9,FALSE)),"")</f>
        <v/>
      </c>
      <c r="F337" s="58" t="str">
        <f>IFERROR(IF(VLOOKUP($A337,'Annex 2 Designated EHV charges'!$A:$O,10,FALSE)=0,"",VLOOKUP($A337,'Annex 2 Designated EHV charges'!$A:$O,10,FALSE)),"")</f>
        <v/>
      </c>
      <c r="G337" s="58" t="str">
        <f>IFERROR(IF(VLOOKUP($A337,'Annex 2 Designated EHV charges'!$A:$O,11,FALSE)=0,"",VLOOKUP($A337,'Annex 2 Designated EHV charges'!$A:$O,11,FALSE)),"")</f>
        <v/>
      </c>
      <c r="H337" s="48" t="str">
        <f>IFERROR(IF(VLOOKUP($A337,'Annex 2 Designated EHV charges'!$A:$O,12,FALSE)=0,"",VLOOKUP($A337,'Annex 2 Designated EHV charges'!$A:$O,12,FALSE)),"")</f>
        <v/>
      </c>
    </row>
    <row r="338" spans="1:8" x14ac:dyDescent="0.2">
      <c r="A338" s="48" t="str" cm="1">
        <f t="array" ref="A338">IFERROR(INDEX('Annex 2 Designated EHV charges'!$A$10:$A$400, MATCH(0, IF(ISBLANK('Annex 2 Designated EHV charges'!$A$10:$A$400),1, COUNTIF(A$4:$A337, 'Annex 2 Designated EHV charges'!$A$10:$A$400)), 0)),"")</f>
        <v/>
      </c>
      <c r="B338" s="48" t="str">
        <f>IF($A338="","",VLOOKUP($A338,'Annex 2 Designated EHV charges'!$A:$O,2,0))</f>
        <v/>
      </c>
      <c r="C338" s="56" t="str">
        <f>IF($A338="","",VLOOKUP($A338,'Annex 2 Designated EHV charges'!$A:$O,3,0))</f>
        <v/>
      </c>
      <c r="D338" s="56" t="str">
        <f>IF($A338="","",VLOOKUP($A338,'Annex 2 Designated EHV charges'!$A:$O,7,0))</f>
        <v/>
      </c>
      <c r="E338" s="57" t="str">
        <f>IFERROR(IF(VLOOKUP($A338,'Annex 2 Designated EHV charges'!$A:$O,9,FALSE)=0,"",VLOOKUP($A338,'Annex 2 Designated EHV charges'!$A:$O,9,FALSE)),"")</f>
        <v/>
      </c>
      <c r="F338" s="58" t="str">
        <f>IFERROR(IF(VLOOKUP($A338,'Annex 2 Designated EHV charges'!$A:$O,10,FALSE)=0,"",VLOOKUP($A338,'Annex 2 Designated EHV charges'!$A:$O,10,FALSE)),"")</f>
        <v/>
      </c>
      <c r="G338" s="58" t="str">
        <f>IFERROR(IF(VLOOKUP($A338,'Annex 2 Designated EHV charges'!$A:$O,11,FALSE)=0,"",VLOOKUP($A338,'Annex 2 Designated EHV charges'!$A:$O,11,FALSE)),"")</f>
        <v/>
      </c>
      <c r="H338" s="48" t="str">
        <f>IFERROR(IF(VLOOKUP($A338,'Annex 2 Designated EHV charges'!$A:$O,12,FALSE)=0,"",VLOOKUP($A338,'Annex 2 Designated EHV charges'!$A:$O,12,FALSE)),"")</f>
        <v/>
      </c>
    </row>
    <row r="339" spans="1:8" x14ac:dyDescent="0.2">
      <c r="A339" s="48" t="str" cm="1">
        <f t="array" ref="A339">IFERROR(INDEX('Annex 2 Designated EHV charges'!$A$10:$A$400, MATCH(0, IF(ISBLANK('Annex 2 Designated EHV charges'!$A$10:$A$400),1, COUNTIF(A$4:$A338, 'Annex 2 Designated EHV charges'!$A$10:$A$400)), 0)),"")</f>
        <v/>
      </c>
      <c r="B339" s="48" t="str">
        <f>IF($A339="","",VLOOKUP($A339,'Annex 2 Designated EHV charges'!$A:$O,2,0))</f>
        <v/>
      </c>
      <c r="C339" s="56" t="str">
        <f>IF($A339="","",VLOOKUP($A339,'Annex 2 Designated EHV charges'!$A:$O,3,0))</f>
        <v/>
      </c>
      <c r="D339" s="56" t="str">
        <f>IF($A339="","",VLOOKUP($A339,'Annex 2 Designated EHV charges'!$A:$O,7,0))</f>
        <v/>
      </c>
      <c r="E339" s="57" t="str">
        <f>IFERROR(IF(VLOOKUP($A339,'Annex 2 Designated EHV charges'!$A:$O,9,FALSE)=0,"",VLOOKUP($A339,'Annex 2 Designated EHV charges'!$A:$O,9,FALSE)),"")</f>
        <v/>
      </c>
      <c r="F339" s="58" t="str">
        <f>IFERROR(IF(VLOOKUP($A339,'Annex 2 Designated EHV charges'!$A:$O,10,FALSE)=0,"",VLOOKUP($A339,'Annex 2 Designated EHV charges'!$A:$O,10,FALSE)),"")</f>
        <v/>
      </c>
      <c r="G339" s="58" t="str">
        <f>IFERROR(IF(VLOOKUP($A339,'Annex 2 Designated EHV charges'!$A:$O,11,FALSE)=0,"",VLOOKUP($A339,'Annex 2 Designated EHV charges'!$A:$O,11,FALSE)),"")</f>
        <v/>
      </c>
      <c r="H339" s="48" t="str">
        <f>IFERROR(IF(VLOOKUP($A339,'Annex 2 Designated EHV charges'!$A:$O,12,FALSE)=0,"",VLOOKUP($A339,'Annex 2 Designated EHV charges'!$A:$O,12,FALSE)),"")</f>
        <v/>
      </c>
    </row>
    <row r="340" spans="1:8" x14ac:dyDescent="0.2">
      <c r="A340" s="48" t="str" cm="1">
        <f t="array" ref="A340">IFERROR(INDEX('Annex 2 Designated EHV charges'!$A$10:$A$400, MATCH(0, IF(ISBLANK('Annex 2 Designated EHV charges'!$A$10:$A$400),1, COUNTIF(A$4:$A339, 'Annex 2 Designated EHV charges'!$A$10:$A$400)), 0)),"")</f>
        <v/>
      </c>
      <c r="B340" s="48" t="str">
        <f>IF($A340="","",VLOOKUP($A340,'Annex 2 Designated EHV charges'!$A:$O,2,0))</f>
        <v/>
      </c>
      <c r="C340" s="56" t="str">
        <f>IF($A340="","",VLOOKUP($A340,'Annex 2 Designated EHV charges'!$A:$O,3,0))</f>
        <v/>
      </c>
      <c r="D340" s="56" t="str">
        <f>IF($A340="","",VLOOKUP($A340,'Annex 2 Designated EHV charges'!$A:$O,7,0))</f>
        <v/>
      </c>
      <c r="E340" s="57" t="str">
        <f>IFERROR(IF(VLOOKUP($A340,'Annex 2 Designated EHV charges'!$A:$O,9,FALSE)=0,"",VLOOKUP($A340,'Annex 2 Designated EHV charges'!$A:$O,9,FALSE)),"")</f>
        <v/>
      </c>
      <c r="F340" s="58" t="str">
        <f>IFERROR(IF(VLOOKUP($A340,'Annex 2 Designated EHV charges'!$A:$O,10,FALSE)=0,"",VLOOKUP($A340,'Annex 2 Designated EHV charges'!$A:$O,10,FALSE)),"")</f>
        <v/>
      </c>
      <c r="G340" s="58" t="str">
        <f>IFERROR(IF(VLOOKUP($A340,'Annex 2 Designated EHV charges'!$A:$O,11,FALSE)=0,"",VLOOKUP($A340,'Annex 2 Designated EHV charges'!$A:$O,11,FALSE)),"")</f>
        <v/>
      </c>
      <c r="H340" s="48" t="str">
        <f>IFERROR(IF(VLOOKUP($A340,'Annex 2 Designated EHV charges'!$A:$O,12,FALSE)=0,"",VLOOKUP($A340,'Annex 2 Designated EHV charges'!$A:$O,12,FALSE)),"")</f>
        <v/>
      </c>
    </row>
    <row r="341" spans="1:8" x14ac:dyDescent="0.2">
      <c r="A341" s="48" t="str" cm="1">
        <f t="array" ref="A341">IFERROR(INDEX('Annex 2 Designated EHV charges'!$A$10:$A$400, MATCH(0, IF(ISBLANK('Annex 2 Designated EHV charges'!$A$10:$A$400),1, COUNTIF(A$4:$A340, 'Annex 2 Designated EHV charges'!$A$10:$A$400)), 0)),"")</f>
        <v/>
      </c>
      <c r="B341" s="48" t="str">
        <f>IF($A341="","",VLOOKUP($A341,'Annex 2 Designated EHV charges'!$A:$O,2,0))</f>
        <v/>
      </c>
      <c r="C341" s="56" t="str">
        <f>IF($A341="","",VLOOKUP($A341,'Annex 2 Designated EHV charges'!$A:$O,3,0))</f>
        <v/>
      </c>
      <c r="D341" s="56" t="str">
        <f>IF($A341="","",VLOOKUP($A341,'Annex 2 Designated EHV charges'!$A:$O,7,0))</f>
        <v/>
      </c>
      <c r="E341" s="57" t="str">
        <f>IFERROR(IF(VLOOKUP($A341,'Annex 2 Designated EHV charges'!$A:$O,9,FALSE)=0,"",VLOOKUP($A341,'Annex 2 Designated EHV charges'!$A:$O,9,FALSE)),"")</f>
        <v/>
      </c>
      <c r="F341" s="58" t="str">
        <f>IFERROR(IF(VLOOKUP($A341,'Annex 2 Designated EHV charges'!$A:$O,10,FALSE)=0,"",VLOOKUP($A341,'Annex 2 Designated EHV charges'!$A:$O,10,FALSE)),"")</f>
        <v/>
      </c>
      <c r="G341" s="58" t="str">
        <f>IFERROR(IF(VLOOKUP($A341,'Annex 2 Designated EHV charges'!$A:$O,11,FALSE)=0,"",VLOOKUP($A341,'Annex 2 Designated EHV charges'!$A:$O,11,FALSE)),"")</f>
        <v/>
      </c>
      <c r="H341" s="48" t="str">
        <f>IFERROR(IF(VLOOKUP($A341,'Annex 2 Designated EHV charges'!$A:$O,12,FALSE)=0,"",VLOOKUP($A341,'Annex 2 Designated EHV charges'!$A:$O,12,FALSE)),"")</f>
        <v/>
      </c>
    </row>
    <row r="342" spans="1:8" x14ac:dyDescent="0.2">
      <c r="A342" s="48" t="str" cm="1">
        <f t="array" ref="A342">IFERROR(INDEX('Annex 2 Designated EHV charges'!$A$10:$A$400, MATCH(0, IF(ISBLANK('Annex 2 Designated EHV charges'!$A$10:$A$400),1, COUNTIF(A$4:$A341, 'Annex 2 Designated EHV charges'!$A$10:$A$400)), 0)),"")</f>
        <v/>
      </c>
      <c r="B342" s="48" t="str">
        <f>IF($A342="","",VLOOKUP($A342,'Annex 2 Designated EHV charges'!$A:$O,2,0))</f>
        <v/>
      </c>
      <c r="C342" s="56" t="str">
        <f>IF($A342="","",VLOOKUP($A342,'Annex 2 Designated EHV charges'!$A:$O,3,0))</f>
        <v/>
      </c>
      <c r="D342" s="56" t="str">
        <f>IF($A342="","",VLOOKUP($A342,'Annex 2 Designated EHV charges'!$A:$O,7,0))</f>
        <v/>
      </c>
      <c r="E342" s="57" t="str">
        <f>IFERROR(IF(VLOOKUP($A342,'Annex 2 Designated EHV charges'!$A:$O,9,FALSE)=0,"",VLOOKUP($A342,'Annex 2 Designated EHV charges'!$A:$O,9,FALSE)),"")</f>
        <v/>
      </c>
      <c r="F342" s="58" t="str">
        <f>IFERROR(IF(VLOOKUP($A342,'Annex 2 Designated EHV charges'!$A:$O,10,FALSE)=0,"",VLOOKUP($A342,'Annex 2 Designated EHV charges'!$A:$O,10,FALSE)),"")</f>
        <v/>
      </c>
      <c r="G342" s="58" t="str">
        <f>IFERROR(IF(VLOOKUP($A342,'Annex 2 Designated EHV charges'!$A:$O,11,FALSE)=0,"",VLOOKUP($A342,'Annex 2 Designated EHV charges'!$A:$O,11,FALSE)),"")</f>
        <v/>
      </c>
      <c r="H342" s="48" t="str">
        <f>IFERROR(IF(VLOOKUP($A342,'Annex 2 Designated EHV charges'!$A:$O,12,FALSE)=0,"",VLOOKUP($A342,'Annex 2 Designated EHV charges'!$A:$O,12,FALSE)),"")</f>
        <v/>
      </c>
    </row>
    <row r="343" spans="1:8" x14ac:dyDescent="0.2">
      <c r="A343" s="48" t="str" cm="1">
        <f t="array" ref="A343">IFERROR(INDEX('Annex 2 Designated EHV charges'!$A$10:$A$400, MATCH(0, IF(ISBLANK('Annex 2 Designated EHV charges'!$A$10:$A$400),1, COUNTIF(A$4:$A342, 'Annex 2 Designated EHV charges'!$A$10:$A$400)), 0)),"")</f>
        <v/>
      </c>
      <c r="B343" s="48" t="str">
        <f>IF($A343="","",VLOOKUP($A343,'Annex 2 Designated EHV charges'!$A:$O,2,0))</f>
        <v/>
      </c>
      <c r="C343" s="56" t="str">
        <f>IF($A343="","",VLOOKUP($A343,'Annex 2 Designated EHV charges'!$A:$O,3,0))</f>
        <v/>
      </c>
      <c r="D343" s="56" t="str">
        <f>IF($A343="","",VLOOKUP($A343,'Annex 2 Designated EHV charges'!$A:$O,7,0))</f>
        <v/>
      </c>
      <c r="E343" s="57" t="str">
        <f>IFERROR(IF(VLOOKUP($A343,'Annex 2 Designated EHV charges'!$A:$O,9,FALSE)=0,"",VLOOKUP($A343,'Annex 2 Designated EHV charges'!$A:$O,9,FALSE)),"")</f>
        <v/>
      </c>
      <c r="F343" s="58" t="str">
        <f>IFERROR(IF(VLOOKUP($A343,'Annex 2 Designated EHV charges'!$A:$O,10,FALSE)=0,"",VLOOKUP($A343,'Annex 2 Designated EHV charges'!$A:$O,10,FALSE)),"")</f>
        <v/>
      </c>
      <c r="G343" s="58" t="str">
        <f>IFERROR(IF(VLOOKUP($A343,'Annex 2 Designated EHV charges'!$A:$O,11,FALSE)=0,"",VLOOKUP($A343,'Annex 2 Designated EHV charges'!$A:$O,11,FALSE)),"")</f>
        <v/>
      </c>
      <c r="H343" s="48" t="str">
        <f>IFERROR(IF(VLOOKUP($A343,'Annex 2 Designated EHV charges'!$A:$O,12,FALSE)=0,"",VLOOKUP($A343,'Annex 2 Designated EHV charges'!$A:$O,12,FALSE)),"")</f>
        <v/>
      </c>
    </row>
    <row r="344" spans="1:8" x14ac:dyDescent="0.2">
      <c r="A344" s="48" t="str" cm="1">
        <f t="array" ref="A344">IFERROR(INDEX('Annex 2 Designated EHV charges'!$A$10:$A$400, MATCH(0, IF(ISBLANK('Annex 2 Designated EHV charges'!$A$10:$A$400),1, COUNTIF(A$4:$A343, 'Annex 2 Designated EHV charges'!$A$10:$A$400)), 0)),"")</f>
        <v/>
      </c>
      <c r="B344" s="48" t="str">
        <f>IF($A344="","",VLOOKUP($A344,'Annex 2 Designated EHV charges'!$A:$O,2,0))</f>
        <v/>
      </c>
      <c r="C344" s="56" t="str">
        <f>IF($A344="","",VLOOKUP($A344,'Annex 2 Designated EHV charges'!$A:$O,3,0))</f>
        <v/>
      </c>
      <c r="D344" s="56" t="str">
        <f>IF($A344="","",VLOOKUP($A344,'Annex 2 Designated EHV charges'!$A:$O,7,0))</f>
        <v/>
      </c>
      <c r="E344" s="57" t="str">
        <f>IFERROR(IF(VLOOKUP($A344,'Annex 2 Designated EHV charges'!$A:$O,9,FALSE)=0,"",VLOOKUP($A344,'Annex 2 Designated EHV charges'!$A:$O,9,FALSE)),"")</f>
        <v/>
      </c>
      <c r="F344" s="58" t="str">
        <f>IFERROR(IF(VLOOKUP($A344,'Annex 2 Designated EHV charges'!$A:$O,10,FALSE)=0,"",VLOOKUP($A344,'Annex 2 Designated EHV charges'!$A:$O,10,FALSE)),"")</f>
        <v/>
      </c>
      <c r="G344" s="58" t="str">
        <f>IFERROR(IF(VLOOKUP($A344,'Annex 2 Designated EHV charges'!$A:$O,11,FALSE)=0,"",VLOOKUP($A344,'Annex 2 Designated EHV charges'!$A:$O,11,FALSE)),"")</f>
        <v/>
      </c>
      <c r="H344" s="48" t="str">
        <f>IFERROR(IF(VLOOKUP($A344,'Annex 2 Designated EHV charges'!$A:$O,12,FALSE)=0,"",VLOOKUP($A344,'Annex 2 Designated EHV charges'!$A:$O,12,FALSE)),"")</f>
        <v/>
      </c>
    </row>
    <row r="345" spans="1:8" x14ac:dyDescent="0.2">
      <c r="A345" s="48" t="str" cm="1">
        <f t="array" ref="A345">IFERROR(INDEX('Annex 2 Designated EHV charges'!$A$10:$A$400, MATCH(0, IF(ISBLANK('Annex 2 Designated EHV charges'!$A$10:$A$400),1, COUNTIF(A$4:$A344, 'Annex 2 Designated EHV charges'!$A$10:$A$400)), 0)),"")</f>
        <v/>
      </c>
      <c r="B345" s="48" t="str">
        <f>IF($A345="","",VLOOKUP($A345,'Annex 2 Designated EHV charges'!$A:$O,2,0))</f>
        <v/>
      </c>
      <c r="C345" s="56" t="str">
        <f>IF($A345="","",VLOOKUP($A345,'Annex 2 Designated EHV charges'!$A:$O,3,0))</f>
        <v/>
      </c>
      <c r="D345" s="56" t="str">
        <f>IF($A345="","",VLOOKUP($A345,'Annex 2 Designated EHV charges'!$A:$O,7,0))</f>
        <v/>
      </c>
      <c r="E345" s="57" t="str">
        <f>IFERROR(IF(VLOOKUP($A345,'Annex 2 Designated EHV charges'!$A:$O,9,FALSE)=0,"",VLOOKUP($A345,'Annex 2 Designated EHV charges'!$A:$O,9,FALSE)),"")</f>
        <v/>
      </c>
      <c r="F345" s="58" t="str">
        <f>IFERROR(IF(VLOOKUP($A345,'Annex 2 Designated EHV charges'!$A:$O,10,FALSE)=0,"",VLOOKUP($A345,'Annex 2 Designated EHV charges'!$A:$O,10,FALSE)),"")</f>
        <v/>
      </c>
      <c r="G345" s="58" t="str">
        <f>IFERROR(IF(VLOOKUP($A345,'Annex 2 Designated EHV charges'!$A:$O,11,FALSE)=0,"",VLOOKUP($A345,'Annex 2 Designated EHV charges'!$A:$O,11,FALSE)),"")</f>
        <v/>
      </c>
      <c r="H345" s="48" t="str">
        <f>IFERROR(IF(VLOOKUP($A345,'Annex 2 Designated EHV charges'!$A:$O,12,FALSE)=0,"",VLOOKUP($A345,'Annex 2 Designated EHV charges'!$A:$O,12,FALSE)),"")</f>
        <v/>
      </c>
    </row>
    <row r="346" spans="1:8" x14ac:dyDescent="0.2">
      <c r="A346" s="48" t="str" cm="1">
        <f t="array" ref="A346">IFERROR(INDEX('Annex 2 Designated EHV charges'!$A$10:$A$400, MATCH(0, IF(ISBLANK('Annex 2 Designated EHV charges'!$A$10:$A$400),1, COUNTIF(A$4:$A345, 'Annex 2 Designated EHV charges'!$A$10:$A$400)), 0)),"")</f>
        <v/>
      </c>
      <c r="B346" s="48" t="str">
        <f>IF($A346="","",VLOOKUP($A346,'Annex 2 Designated EHV charges'!$A:$O,2,0))</f>
        <v/>
      </c>
      <c r="C346" s="56" t="str">
        <f>IF($A346="","",VLOOKUP($A346,'Annex 2 Designated EHV charges'!$A:$O,3,0))</f>
        <v/>
      </c>
      <c r="D346" s="56" t="str">
        <f>IF($A346="","",VLOOKUP($A346,'Annex 2 Designated EHV charges'!$A:$O,7,0))</f>
        <v/>
      </c>
      <c r="E346" s="57" t="str">
        <f>IFERROR(IF(VLOOKUP($A346,'Annex 2 Designated EHV charges'!$A:$O,9,FALSE)=0,"",VLOOKUP($A346,'Annex 2 Designated EHV charges'!$A:$O,9,FALSE)),"")</f>
        <v/>
      </c>
      <c r="F346" s="58" t="str">
        <f>IFERROR(IF(VLOOKUP($A346,'Annex 2 Designated EHV charges'!$A:$O,10,FALSE)=0,"",VLOOKUP($A346,'Annex 2 Designated EHV charges'!$A:$O,10,FALSE)),"")</f>
        <v/>
      </c>
      <c r="G346" s="58" t="str">
        <f>IFERROR(IF(VLOOKUP($A346,'Annex 2 Designated EHV charges'!$A:$O,11,FALSE)=0,"",VLOOKUP($A346,'Annex 2 Designated EHV charges'!$A:$O,11,FALSE)),"")</f>
        <v/>
      </c>
      <c r="H346" s="48" t="str">
        <f>IFERROR(IF(VLOOKUP($A346,'Annex 2 Designated EHV charges'!$A:$O,12,FALSE)=0,"",VLOOKUP($A346,'Annex 2 Designated EHV charges'!$A:$O,12,FALSE)),"")</f>
        <v/>
      </c>
    </row>
    <row r="347" spans="1:8" x14ac:dyDescent="0.2">
      <c r="A347" s="48" t="str" cm="1">
        <f t="array" ref="A347">IFERROR(INDEX('Annex 2 Designated EHV charges'!$A$10:$A$400, MATCH(0, IF(ISBLANK('Annex 2 Designated EHV charges'!$A$10:$A$400),1, COUNTIF(A$4:$A346, 'Annex 2 Designated EHV charges'!$A$10:$A$400)), 0)),"")</f>
        <v/>
      </c>
      <c r="B347" s="48" t="str">
        <f>IF($A347="","",VLOOKUP($A347,'Annex 2 Designated EHV charges'!$A:$O,2,0))</f>
        <v/>
      </c>
      <c r="C347" s="56" t="str">
        <f>IF($A347="","",VLOOKUP($A347,'Annex 2 Designated EHV charges'!$A:$O,3,0))</f>
        <v/>
      </c>
      <c r="D347" s="56" t="str">
        <f>IF($A347="","",VLOOKUP($A347,'Annex 2 Designated EHV charges'!$A:$O,7,0))</f>
        <v/>
      </c>
      <c r="E347" s="57" t="str">
        <f>IFERROR(IF(VLOOKUP($A347,'Annex 2 Designated EHV charges'!$A:$O,9,FALSE)=0,"",VLOOKUP($A347,'Annex 2 Designated EHV charges'!$A:$O,9,FALSE)),"")</f>
        <v/>
      </c>
      <c r="F347" s="58" t="str">
        <f>IFERROR(IF(VLOOKUP($A347,'Annex 2 Designated EHV charges'!$A:$O,10,FALSE)=0,"",VLOOKUP($A347,'Annex 2 Designated EHV charges'!$A:$O,10,FALSE)),"")</f>
        <v/>
      </c>
      <c r="G347" s="58" t="str">
        <f>IFERROR(IF(VLOOKUP($A347,'Annex 2 Designated EHV charges'!$A:$O,11,FALSE)=0,"",VLOOKUP($A347,'Annex 2 Designated EHV charges'!$A:$O,11,FALSE)),"")</f>
        <v/>
      </c>
      <c r="H347" s="48" t="str">
        <f>IFERROR(IF(VLOOKUP($A347,'Annex 2 Designated EHV charges'!$A:$O,12,FALSE)=0,"",VLOOKUP($A347,'Annex 2 Designated EHV charges'!$A:$O,12,FALSE)),"")</f>
        <v/>
      </c>
    </row>
    <row r="348" spans="1:8" x14ac:dyDescent="0.2">
      <c r="A348" s="48" t="str" cm="1">
        <f t="array" ref="A348">IFERROR(INDEX('Annex 2 Designated EHV charges'!$A$10:$A$400, MATCH(0, IF(ISBLANK('Annex 2 Designated EHV charges'!$A$10:$A$400),1, COUNTIF(A$4:$A347, 'Annex 2 Designated EHV charges'!$A$10:$A$400)), 0)),"")</f>
        <v/>
      </c>
      <c r="B348" s="48" t="str">
        <f>IF($A348="","",VLOOKUP($A348,'Annex 2 Designated EHV charges'!$A:$O,2,0))</f>
        <v/>
      </c>
      <c r="C348" s="56" t="str">
        <f>IF($A348="","",VLOOKUP($A348,'Annex 2 Designated EHV charges'!$A:$O,3,0))</f>
        <v/>
      </c>
      <c r="D348" s="56" t="str">
        <f>IF($A348="","",VLOOKUP($A348,'Annex 2 Designated EHV charges'!$A:$O,7,0))</f>
        <v/>
      </c>
      <c r="E348" s="57" t="str">
        <f>IFERROR(IF(VLOOKUP($A348,'Annex 2 Designated EHV charges'!$A:$O,9,FALSE)=0,"",VLOOKUP($A348,'Annex 2 Designated EHV charges'!$A:$O,9,FALSE)),"")</f>
        <v/>
      </c>
      <c r="F348" s="58" t="str">
        <f>IFERROR(IF(VLOOKUP($A348,'Annex 2 Designated EHV charges'!$A:$O,10,FALSE)=0,"",VLOOKUP($A348,'Annex 2 Designated EHV charges'!$A:$O,10,FALSE)),"")</f>
        <v/>
      </c>
      <c r="G348" s="58" t="str">
        <f>IFERROR(IF(VLOOKUP($A348,'Annex 2 Designated EHV charges'!$A:$O,11,FALSE)=0,"",VLOOKUP($A348,'Annex 2 Designated EHV charges'!$A:$O,11,FALSE)),"")</f>
        <v/>
      </c>
      <c r="H348" s="48" t="str">
        <f>IFERROR(IF(VLOOKUP($A348,'Annex 2 Designated EHV charges'!$A:$O,12,FALSE)=0,"",VLOOKUP($A348,'Annex 2 Designated EHV charges'!$A:$O,12,FALSE)),"")</f>
        <v/>
      </c>
    </row>
    <row r="349" spans="1:8" x14ac:dyDescent="0.2">
      <c r="A349" s="48" t="str" cm="1">
        <f t="array" ref="A349">IFERROR(INDEX('Annex 2 Designated EHV charges'!$A$10:$A$400, MATCH(0, IF(ISBLANK('Annex 2 Designated EHV charges'!$A$10:$A$400),1, COUNTIF(A$4:$A348, 'Annex 2 Designated EHV charges'!$A$10:$A$400)), 0)),"")</f>
        <v/>
      </c>
      <c r="B349" s="48" t="str">
        <f>IF($A349="","",VLOOKUP($A349,'Annex 2 Designated EHV charges'!$A:$O,2,0))</f>
        <v/>
      </c>
      <c r="C349" s="56" t="str">
        <f>IF($A349="","",VLOOKUP($A349,'Annex 2 Designated EHV charges'!$A:$O,3,0))</f>
        <v/>
      </c>
      <c r="D349" s="56" t="str">
        <f>IF($A349="","",VLOOKUP($A349,'Annex 2 Designated EHV charges'!$A:$O,7,0))</f>
        <v/>
      </c>
      <c r="E349" s="57" t="str">
        <f>IFERROR(IF(VLOOKUP($A349,'Annex 2 Designated EHV charges'!$A:$O,9,FALSE)=0,"",VLOOKUP($A349,'Annex 2 Designated EHV charges'!$A:$O,9,FALSE)),"")</f>
        <v/>
      </c>
      <c r="F349" s="58" t="str">
        <f>IFERROR(IF(VLOOKUP($A349,'Annex 2 Designated EHV charges'!$A:$O,10,FALSE)=0,"",VLOOKUP($A349,'Annex 2 Designated EHV charges'!$A:$O,10,FALSE)),"")</f>
        <v/>
      </c>
      <c r="G349" s="58" t="str">
        <f>IFERROR(IF(VLOOKUP($A349,'Annex 2 Designated EHV charges'!$A:$O,11,FALSE)=0,"",VLOOKUP($A349,'Annex 2 Designated EHV charges'!$A:$O,11,FALSE)),"")</f>
        <v/>
      </c>
      <c r="H349" s="48" t="str">
        <f>IFERROR(IF(VLOOKUP($A349,'Annex 2 Designated EHV charges'!$A:$O,12,FALSE)=0,"",VLOOKUP($A349,'Annex 2 Designated EHV charges'!$A:$O,12,FALSE)),"")</f>
        <v/>
      </c>
    </row>
    <row r="350" spans="1:8" x14ac:dyDescent="0.2">
      <c r="A350" s="48" t="str" cm="1">
        <f t="array" ref="A350">IFERROR(INDEX('Annex 2 Designated EHV charges'!$A$10:$A$400, MATCH(0, IF(ISBLANK('Annex 2 Designated EHV charges'!$A$10:$A$400),1, COUNTIF(A$4:$A349, 'Annex 2 Designated EHV charges'!$A$10:$A$400)), 0)),"")</f>
        <v/>
      </c>
      <c r="B350" s="48" t="str">
        <f>IF($A350="","",VLOOKUP($A350,'Annex 2 Designated EHV charges'!$A:$O,2,0))</f>
        <v/>
      </c>
      <c r="C350" s="56" t="str">
        <f>IF($A350="","",VLOOKUP($A350,'Annex 2 Designated EHV charges'!$A:$O,3,0))</f>
        <v/>
      </c>
      <c r="D350" s="56" t="str">
        <f>IF($A350="","",VLOOKUP($A350,'Annex 2 Designated EHV charges'!$A:$O,7,0))</f>
        <v/>
      </c>
      <c r="E350" s="57" t="str">
        <f>IFERROR(IF(VLOOKUP($A350,'Annex 2 Designated EHV charges'!$A:$O,9,FALSE)=0,"",VLOOKUP($A350,'Annex 2 Designated EHV charges'!$A:$O,9,FALSE)),"")</f>
        <v/>
      </c>
      <c r="F350" s="58" t="str">
        <f>IFERROR(IF(VLOOKUP($A350,'Annex 2 Designated EHV charges'!$A:$O,10,FALSE)=0,"",VLOOKUP($A350,'Annex 2 Designated EHV charges'!$A:$O,10,FALSE)),"")</f>
        <v/>
      </c>
      <c r="G350" s="58" t="str">
        <f>IFERROR(IF(VLOOKUP($A350,'Annex 2 Designated EHV charges'!$A:$O,11,FALSE)=0,"",VLOOKUP($A350,'Annex 2 Designated EHV charges'!$A:$O,11,FALSE)),"")</f>
        <v/>
      </c>
      <c r="H350" s="48" t="str">
        <f>IFERROR(IF(VLOOKUP($A350,'Annex 2 Designated EHV charges'!$A:$O,12,FALSE)=0,"",VLOOKUP($A350,'Annex 2 Designated EHV charges'!$A:$O,12,FALSE)),"")</f>
        <v/>
      </c>
    </row>
    <row r="351" spans="1:8" x14ac:dyDescent="0.2">
      <c r="A351" s="48" t="str" cm="1">
        <f t="array" ref="A351">IFERROR(INDEX('Annex 2 Designated EHV charges'!$A$10:$A$400, MATCH(0, IF(ISBLANK('Annex 2 Designated EHV charges'!$A$10:$A$400),1, COUNTIF(A$4:$A350, 'Annex 2 Designated EHV charges'!$A$10:$A$400)), 0)),"")</f>
        <v/>
      </c>
      <c r="B351" s="48" t="str">
        <f>IF($A351="","",VLOOKUP($A351,'Annex 2 Designated EHV charges'!$A:$O,2,0))</f>
        <v/>
      </c>
      <c r="C351" s="56" t="str">
        <f>IF($A351="","",VLOOKUP($A351,'Annex 2 Designated EHV charges'!$A:$O,3,0))</f>
        <v/>
      </c>
      <c r="D351" s="56" t="str">
        <f>IF($A351="","",VLOOKUP($A351,'Annex 2 Designated EHV charges'!$A:$O,7,0))</f>
        <v/>
      </c>
      <c r="E351" s="57" t="str">
        <f>IFERROR(IF(VLOOKUP($A351,'Annex 2 Designated EHV charges'!$A:$O,9,FALSE)=0,"",VLOOKUP($A351,'Annex 2 Designated EHV charges'!$A:$O,9,FALSE)),"")</f>
        <v/>
      </c>
      <c r="F351" s="58" t="str">
        <f>IFERROR(IF(VLOOKUP($A351,'Annex 2 Designated EHV charges'!$A:$O,10,FALSE)=0,"",VLOOKUP($A351,'Annex 2 Designated EHV charges'!$A:$O,10,FALSE)),"")</f>
        <v/>
      </c>
      <c r="G351" s="58" t="str">
        <f>IFERROR(IF(VLOOKUP($A351,'Annex 2 Designated EHV charges'!$A:$O,11,FALSE)=0,"",VLOOKUP($A351,'Annex 2 Designated EHV charges'!$A:$O,11,FALSE)),"")</f>
        <v/>
      </c>
      <c r="H351" s="48" t="str">
        <f>IFERROR(IF(VLOOKUP($A351,'Annex 2 Designated EHV charges'!$A:$O,12,FALSE)=0,"",VLOOKUP($A351,'Annex 2 Designated EHV charges'!$A:$O,12,FALSE)),"")</f>
        <v/>
      </c>
    </row>
    <row r="352" spans="1:8" x14ac:dyDescent="0.2">
      <c r="A352" s="48" t="str" cm="1">
        <f t="array" ref="A352">IFERROR(INDEX('Annex 2 Designated EHV charges'!$A$10:$A$400, MATCH(0, IF(ISBLANK('Annex 2 Designated EHV charges'!$A$10:$A$400),1, COUNTIF(A$4:$A351, 'Annex 2 Designated EHV charges'!$A$10:$A$400)), 0)),"")</f>
        <v/>
      </c>
      <c r="B352" s="48" t="str">
        <f>IF($A352="","",VLOOKUP($A352,'Annex 2 Designated EHV charges'!$A:$O,2,0))</f>
        <v/>
      </c>
      <c r="C352" s="56" t="str">
        <f>IF($A352="","",VLOOKUP($A352,'Annex 2 Designated EHV charges'!$A:$O,3,0))</f>
        <v/>
      </c>
      <c r="D352" s="56" t="str">
        <f>IF($A352="","",VLOOKUP($A352,'Annex 2 Designated EHV charges'!$A:$O,7,0))</f>
        <v/>
      </c>
      <c r="E352" s="57" t="str">
        <f>IFERROR(IF(VLOOKUP($A352,'Annex 2 Designated EHV charges'!$A:$O,9,FALSE)=0,"",VLOOKUP($A352,'Annex 2 Designated EHV charges'!$A:$O,9,FALSE)),"")</f>
        <v/>
      </c>
      <c r="F352" s="58" t="str">
        <f>IFERROR(IF(VLOOKUP($A352,'Annex 2 Designated EHV charges'!$A:$O,10,FALSE)=0,"",VLOOKUP($A352,'Annex 2 Designated EHV charges'!$A:$O,10,FALSE)),"")</f>
        <v/>
      </c>
      <c r="G352" s="58" t="str">
        <f>IFERROR(IF(VLOOKUP($A352,'Annex 2 Designated EHV charges'!$A:$O,11,FALSE)=0,"",VLOOKUP($A352,'Annex 2 Designated EHV charges'!$A:$O,11,FALSE)),"")</f>
        <v/>
      </c>
      <c r="H352" s="48" t="str">
        <f>IFERROR(IF(VLOOKUP($A352,'Annex 2 Designated EHV charges'!$A:$O,12,FALSE)=0,"",VLOOKUP($A352,'Annex 2 Designated EHV charges'!$A:$O,12,FALSE)),"")</f>
        <v/>
      </c>
    </row>
    <row r="353" spans="1:8" x14ac:dyDescent="0.2">
      <c r="A353" s="48" t="str" cm="1">
        <f t="array" ref="A353">IFERROR(INDEX('Annex 2 Designated EHV charges'!$A$10:$A$400, MATCH(0, IF(ISBLANK('Annex 2 Designated EHV charges'!$A$10:$A$400),1, COUNTIF(A$4:$A352, 'Annex 2 Designated EHV charges'!$A$10:$A$400)), 0)),"")</f>
        <v/>
      </c>
      <c r="B353" s="48" t="str">
        <f>IF($A353="","",VLOOKUP($A353,'Annex 2 Designated EHV charges'!$A:$O,2,0))</f>
        <v/>
      </c>
      <c r="C353" s="56" t="str">
        <f>IF($A353="","",VLOOKUP($A353,'Annex 2 Designated EHV charges'!$A:$O,3,0))</f>
        <v/>
      </c>
      <c r="D353" s="56" t="str">
        <f>IF($A353="","",VLOOKUP($A353,'Annex 2 Designated EHV charges'!$A:$O,7,0))</f>
        <v/>
      </c>
      <c r="E353" s="57" t="str">
        <f>IFERROR(IF(VLOOKUP($A353,'Annex 2 Designated EHV charges'!$A:$O,9,FALSE)=0,"",VLOOKUP($A353,'Annex 2 Designated EHV charges'!$A:$O,9,FALSE)),"")</f>
        <v/>
      </c>
      <c r="F353" s="58" t="str">
        <f>IFERROR(IF(VLOOKUP($A353,'Annex 2 Designated EHV charges'!$A:$O,10,FALSE)=0,"",VLOOKUP($A353,'Annex 2 Designated EHV charges'!$A:$O,10,FALSE)),"")</f>
        <v/>
      </c>
      <c r="G353" s="58" t="str">
        <f>IFERROR(IF(VLOOKUP($A353,'Annex 2 Designated EHV charges'!$A:$O,11,FALSE)=0,"",VLOOKUP($A353,'Annex 2 Designated EHV charges'!$A:$O,11,FALSE)),"")</f>
        <v/>
      </c>
      <c r="H353" s="48" t="str">
        <f>IFERROR(IF(VLOOKUP($A353,'Annex 2 Designated EHV charges'!$A:$O,12,FALSE)=0,"",VLOOKUP($A353,'Annex 2 Designated EHV charges'!$A:$O,12,FALSE)),"")</f>
        <v/>
      </c>
    </row>
    <row r="354" spans="1:8" x14ac:dyDescent="0.2">
      <c r="A354" s="48" t="str" cm="1">
        <f t="array" ref="A354">IFERROR(INDEX('Annex 2 Designated EHV charges'!$A$10:$A$400, MATCH(0, IF(ISBLANK('Annex 2 Designated EHV charges'!$A$10:$A$400),1, COUNTIF(A$4:$A353, 'Annex 2 Designated EHV charges'!$A$10:$A$400)), 0)),"")</f>
        <v/>
      </c>
      <c r="B354" s="48" t="str">
        <f>IF($A354="","",VLOOKUP($A354,'Annex 2 Designated EHV charges'!$A:$O,2,0))</f>
        <v/>
      </c>
      <c r="C354" s="56" t="str">
        <f>IF($A354="","",VLOOKUP($A354,'Annex 2 Designated EHV charges'!$A:$O,3,0))</f>
        <v/>
      </c>
      <c r="D354" s="56" t="str">
        <f>IF($A354="","",VLOOKUP($A354,'Annex 2 Designated EHV charges'!$A:$O,7,0))</f>
        <v/>
      </c>
      <c r="E354" s="57" t="str">
        <f>IFERROR(IF(VLOOKUP($A354,'Annex 2 Designated EHV charges'!$A:$O,9,FALSE)=0,"",VLOOKUP($A354,'Annex 2 Designated EHV charges'!$A:$O,9,FALSE)),"")</f>
        <v/>
      </c>
      <c r="F354" s="58" t="str">
        <f>IFERROR(IF(VLOOKUP($A354,'Annex 2 Designated EHV charges'!$A:$O,10,FALSE)=0,"",VLOOKUP($A354,'Annex 2 Designated EHV charges'!$A:$O,10,FALSE)),"")</f>
        <v/>
      </c>
      <c r="G354" s="58" t="str">
        <f>IFERROR(IF(VLOOKUP($A354,'Annex 2 Designated EHV charges'!$A:$O,11,FALSE)=0,"",VLOOKUP($A354,'Annex 2 Designated EHV charges'!$A:$O,11,FALSE)),"")</f>
        <v/>
      </c>
      <c r="H354" s="48" t="str">
        <f>IFERROR(IF(VLOOKUP($A354,'Annex 2 Designated EHV charges'!$A:$O,12,FALSE)=0,"",VLOOKUP($A354,'Annex 2 Designated EHV charges'!$A:$O,12,FALSE)),"")</f>
        <v/>
      </c>
    </row>
    <row r="355" spans="1:8" x14ac:dyDescent="0.2">
      <c r="A355" s="48" t="str" cm="1">
        <f t="array" ref="A355">IFERROR(INDEX('Annex 2 Designated EHV charges'!$A$10:$A$400, MATCH(0, IF(ISBLANK('Annex 2 Designated EHV charges'!$A$10:$A$400),1, COUNTIF(A$4:$A354, 'Annex 2 Designated EHV charges'!$A$10:$A$400)), 0)),"")</f>
        <v/>
      </c>
      <c r="B355" s="48" t="str">
        <f>IF($A355="","",VLOOKUP($A355,'Annex 2 Designated EHV charges'!$A:$O,2,0))</f>
        <v/>
      </c>
      <c r="C355" s="56" t="str">
        <f>IF($A355="","",VLOOKUP($A355,'Annex 2 Designated EHV charges'!$A:$O,3,0))</f>
        <v/>
      </c>
      <c r="D355" s="56" t="str">
        <f>IF($A355="","",VLOOKUP($A355,'Annex 2 Designated EHV charges'!$A:$O,7,0))</f>
        <v/>
      </c>
      <c r="E355" s="57" t="str">
        <f>IFERROR(IF(VLOOKUP($A355,'Annex 2 Designated EHV charges'!$A:$O,9,FALSE)=0,"",VLOOKUP($A355,'Annex 2 Designated EHV charges'!$A:$O,9,FALSE)),"")</f>
        <v/>
      </c>
      <c r="F355" s="58" t="str">
        <f>IFERROR(IF(VLOOKUP($A355,'Annex 2 Designated EHV charges'!$A:$O,10,FALSE)=0,"",VLOOKUP($A355,'Annex 2 Designated EHV charges'!$A:$O,10,FALSE)),"")</f>
        <v/>
      </c>
      <c r="G355" s="58" t="str">
        <f>IFERROR(IF(VLOOKUP($A355,'Annex 2 Designated EHV charges'!$A:$O,11,FALSE)=0,"",VLOOKUP($A355,'Annex 2 Designated EHV charges'!$A:$O,11,FALSE)),"")</f>
        <v/>
      </c>
      <c r="H355" s="48" t="str">
        <f>IFERROR(IF(VLOOKUP($A355,'Annex 2 Designated EHV charges'!$A:$O,12,FALSE)=0,"",VLOOKUP($A355,'Annex 2 Designated EHV charges'!$A:$O,12,FALSE)),"")</f>
        <v/>
      </c>
    </row>
    <row r="356" spans="1:8" x14ac:dyDescent="0.2">
      <c r="A356" s="48" t="str" cm="1">
        <f t="array" ref="A356">IFERROR(INDEX('Annex 2 Designated EHV charges'!$A$10:$A$400, MATCH(0, IF(ISBLANK('Annex 2 Designated EHV charges'!$A$10:$A$400),1, COUNTIF(A$4:$A355, 'Annex 2 Designated EHV charges'!$A$10:$A$400)), 0)),"")</f>
        <v/>
      </c>
      <c r="B356" s="48" t="str">
        <f>IF($A356="","",VLOOKUP($A356,'Annex 2 Designated EHV charges'!$A:$O,2,0))</f>
        <v/>
      </c>
      <c r="C356" s="56" t="str">
        <f>IF($A356="","",VLOOKUP($A356,'Annex 2 Designated EHV charges'!$A:$O,3,0))</f>
        <v/>
      </c>
      <c r="D356" s="56" t="str">
        <f>IF($A356="","",VLOOKUP($A356,'Annex 2 Designated EHV charges'!$A:$O,7,0))</f>
        <v/>
      </c>
      <c r="E356" s="57" t="str">
        <f>IFERROR(IF(VLOOKUP($A356,'Annex 2 Designated EHV charges'!$A:$O,9,FALSE)=0,"",VLOOKUP($A356,'Annex 2 Designated EHV charges'!$A:$O,9,FALSE)),"")</f>
        <v/>
      </c>
      <c r="F356" s="58" t="str">
        <f>IFERROR(IF(VLOOKUP($A356,'Annex 2 Designated EHV charges'!$A:$O,10,FALSE)=0,"",VLOOKUP($A356,'Annex 2 Designated EHV charges'!$A:$O,10,FALSE)),"")</f>
        <v/>
      </c>
      <c r="G356" s="58" t="str">
        <f>IFERROR(IF(VLOOKUP($A356,'Annex 2 Designated EHV charges'!$A:$O,11,FALSE)=0,"",VLOOKUP($A356,'Annex 2 Designated EHV charges'!$A:$O,11,FALSE)),"")</f>
        <v/>
      </c>
      <c r="H356" s="48" t="str">
        <f>IFERROR(IF(VLOOKUP($A356,'Annex 2 Designated EHV charges'!$A:$O,12,FALSE)=0,"",VLOOKUP($A356,'Annex 2 Designated EHV charges'!$A:$O,12,FALSE)),"")</f>
        <v/>
      </c>
    </row>
    <row r="357" spans="1:8" x14ac:dyDescent="0.2">
      <c r="A357" s="48" t="str" cm="1">
        <f t="array" ref="A357">IFERROR(INDEX('Annex 2 Designated EHV charges'!$A$10:$A$400, MATCH(0, IF(ISBLANK('Annex 2 Designated EHV charges'!$A$10:$A$400),1, COUNTIF(A$4:$A356, 'Annex 2 Designated EHV charges'!$A$10:$A$400)), 0)),"")</f>
        <v/>
      </c>
      <c r="B357" s="48" t="str">
        <f>IF($A357="","",VLOOKUP($A357,'Annex 2 Designated EHV charges'!$A:$O,2,0))</f>
        <v/>
      </c>
      <c r="C357" s="56" t="str">
        <f>IF($A357="","",VLOOKUP($A357,'Annex 2 Designated EHV charges'!$A:$O,3,0))</f>
        <v/>
      </c>
      <c r="D357" s="56" t="str">
        <f>IF($A357="","",VLOOKUP($A357,'Annex 2 Designated EHV charges'!$A:$O,7,0))</f>
        <v/>
      </c>
      <c r="E357" s="57" t="str">
        <f>IFERROR(IF(VLOOKUP($A357,'Annex 2 Designated EHV charges'!$A:$O,9,FALSE)=0,"",VLOOKUP($A357,'Annex 2 Designated EHV charges'!$A:$O,9,FALSE)),"")</f>
        <v/>
      </c>
      <c r="F357" s="58" t="str">
        <f>IFERROR(IF(VLOOKUP($A357,'Annex 2 Designated EHV charges'!$A:$O,10,FALSE)=0,"",VLOOKUP($A357,'Annex 2 Designated EHV charges'!$A:$O,10,FALSE)),"")</f>
        <v/>
      </c>
      <c r="G357" s="58" t="str">
        <f>IFERROR(IF(VLOOKUP($A357,'Annex 2 Designated EHV charges'!$A:$O,11,FALSE)=0,"",VLOOKUP($A357,'Annex 2 Designated EHV charges'!$A:$O,11,FALSE)),"")</f>
        <v/>
      </c>
      <c r="H357" s="48" t="str">
        <f>IFERROR(IF(VLOOKUP($A357,'Annex 2 Designated EHV charges'!$A:$O,12,FALSE)=0,"",VLOOKUP($A357,'Annex 2 Designated EHV charges'!$A:$O,12,FALSE)),"")</f>
        <v/>
      </c>
    </row>
    <row r="358" spans="1:8" x14ac:dyDescent="0.2">
      <c r="A358" s="48" t="str" cm="1">
        <f t="array" ref="A358">IFERROR(INDEX('Annex 2 Designated EHV charges'!$A$10:$A$400, MATCH(0, IF(ISBLANK('Annex 2 Designated EHV charges'!$A$10:$A$400),1, COUNTIF(A$4:$A357, 'Annex 2 Designated EHV charges'!$A$10:$A$400)), 0)),"")</f>
        <v/>
      </c>
      <c r="B358" s="48" t="str">
        <f>IF($A358="","",VLOOKUP($A358,'Annex 2 Designated EHV charges'!$A:$O,2,0))</f>
        <v/>
      </c>
      <c r="C358" s="56" t="str">
        <f>IF($A358="","",VLOOKUP($A358,'Annex 2 Designated EHV charges'!$A:$O,3,0))</f>
        <v/>
      </c>
      <c r="D358" s="56" t="str">
        <f>IF($A358="","",VLOOKUP($A358,'Annex 2 Designated EHV charges'!$A:$O,7,0))</f>
        <v/>
      </c>
      <c r="E358" s="57" t="str">
        <f>IFERROR(IF(VLOOKUP($A358,'Annex 2 Designated EHV charges'!$A:$O,9,FALSE)=0,"",VLOOKUP($A358,'Annex 2 Designated EHV charges'!$A:$O,9,FALSE)),"")</f>
        <v/>
      </c>
      <c r="F358" s="58" t="str">
        <f>IFERROR(IF(VLOOKUP($A358,'Annex 2 Designated EHV charges'!$A:$O,10,FALSE)=0,"",VLOOKUP($A358,'Annex 2 Designated EHV charges'!$A:$O,10,FALSE)),"")</f>
        <v/>
      </c>
      <c r="G358" s="58" t="str">
        <f>IFERROR(IF(VLOOKUP($A358,'Annex 2 Designated EHV charges'!$A:$O,11,FALSE)=0,"",VLOOKUP($A358,'Annex 2 Designated EHV charges'!$A:$O,11,FALSE)),"")</f>
        <v/>
      </c>
      <c r="H358" s="48" t="str">
        <f>IFERROR(IF(VLOOKUP($A358,'Annex 2 Designated EHV charges'!$A:$O,12,FALSE)=0,"",VLOOKUP($A358,'Annex 2 Designated EHV charges'!$A:$O,12,FALSE)),"")</f>
        <v/>
      </c>
    </row>
    <row r="359" spans="1:8" x14ac:dyDescent="0.2">
      <c r="A359" s="48" t="str" cm="1">
        <f t="array" ref="A359">IFERROR(INDEX('Annex 2 Designated EHV charges'!$A$10:$A$400, MATCH(0, IF(ISBLANK('Annex 2 Designated EHV charges'!$A$10:$A$400),1, COUNTIF(A$4:$A358, 'Annex 2 Designated EHV charges'!$A$10:$A$400)), 0)),"")</f>
        <v/>
      </c>
      <c r="B359" s="48" t="str">
        <f>IF($A359="","",VLOOKUP($A359,'Annex 2 Designated EHV charges'!$A:$O,2,0))</f>
        <v/>
      </c>
      <c r="C359" s="56" t="str">
        <f>IF($A359="","",VLOOKUP($A359,'Annex 2 Designated EHV charges'!$A:$O,3,0))</f>
        <v/>
      </c>
      <c r="D359" s="56" t="str">
        <f>IF($A359="","",VLOOKUP($A359,'Annex 2 Designated EHV charges'!$A:$O,7,0))</f>
        <v/>
      </c>
      <c r="E359" s="57" t="str">
        <f>IFERROR(IF(VLOOKUP($A359,'Annex 2 Designated EHV charges'!$A:$O,9,FALSE)=0,"",VLOOKUP($A359,'Annex 2 Designated EHV charges'!$A:$O,9,FALSE)),"")</f>
        <v/>
      </c>
      <c r="F359" s="58" t="str">
        <f>IFERROR(IF(VLOOKUP($A359,'Annex 2 Designated EHV charges'!$A:$O,10,FALSE)=0,"",VLOOKUP($A359,'Annex 2 Designated EHV charges'!$A:$O,10,FALSE)),"")</f>
        <v/>
      </c>
      <c r="G359" s="58" t="str">
        <f>IFERROR(IF(VLOOKUP($A359,'Annex 2 Designated EHV charges'!$A:$O,11,FALSE)=0,"",VLOOKUP($A359,'Annex 2 Designated EHV charges'!$A:$O,11,FALSE)),"")</f>
        <v/>
      </c>
      <c r="H359" s="48" t="str">
        <f>IFERROR(IF(VLOOKUP($A359,'Annex 2 Designated EHV charges'!$A:$O,12,FALSE)=0,"",VLOOKUP($A359,'Annex 2 Designated EHV charges'!$A:$O,12,FALSE)),"")</f>
        <v/>
      </c>
    </row>
    <row r="360" spans="1:8" x14ac:dyDescent="0.2">
      <c r="A360" s="48" t="str" cm="1">
        <f t="array" ref="A360">IFERROR(INDEX('Annex 2 Designated EHV charges'!$A$10:$A$400, MATCH(0, IF(ISBLANK('Annex 2 Designated EHV charges'!$A$10:$A$400),1, COUNTIF(A$4:$A359, 'Annex 2 Designated EHV charges'!$A$10:$A$400)), 0)),"")</f>
        <v/>
      </c>
      <c r="B360" s="48" t="str">
        <f>IF($A360="","",VLOOKUP($A360,'Annex 2 Designated EHV charges'!$A:$O,2,0))</f>
        <v/>
      </c>
      <c r="C360" s="56" t="str">
        <f>IF($A360="","",VLOOKUP($A360,'Annex 2 Designated EHV charges'!$A:$O,3,0))</f>
        <v/>
      </c>
      <c r="D360" s="56" t="str">
        <f>IF($A360="","",VLOOKUP($A360,'Annex 2 Designated EHV charges'!$A:$O,7,0))</f>
        <v/>
      </c>
      <c r="E360" s="57" t="str">
        <f>IFERROR(IF(VLOOKUP($A360,'Annex 2 Designated EHV charges'!$A:$O,9,FALSE)=0,"",VLOOKUP($A360,'Annex 2 Designated EHV charges'!$A:$O,9,FALSE)),"")</f>
        <v/>
      </c>
      <c r="F360" s="58" t="str">
        <f>IFERROR(IF(VLOOKUP($A360,'Annex 2 Designated EHV charges'!$A:$O,10,FALSE)=0,"",VLOOKUP($A360,'Annex 2 Designated EHV charges'!$A:$O,10,FALSE)),"")</f>
        <v/>
      </c>
      <c r="G360" s="58" t="str">
        <f>IFERROR(IF(VLOOKUP($A360,'Annex 2 Designated EHV charges'!$A:$O,11,FALSE)=0,"",VLOOKUP($A360,'Annex 2 Designated EHV charges'!$A:$O,11,FALSE)),"")</f>
        <v/>
      </c>
      <c r="H360" s="48" t="str">
        <f>IFERROR(IF(VLOOKUP($A360,'Annex 2 Designated EHV charges'!$A:$O,12,FALSE)=0,"",VLOOKUP($A360,'Annex 2 Designated EHV charges'!$A:$O,12,FALSE)),"")</f>
        <v/>
      </c>
    </row>
    <row r="361" spans="1:8" x14ac:dyDescent="0.2">
      <c r="A361" s="48" t="str" cm="1">
        <f t="array" ref="A361">IFERROR(INDEX('Annex 2 Designated EHV charges'!$A$10:$A$400, MATCH(0, IF(ISBLANK('Annex 2 Designated EHV charges'!$A$10:$A$400),1, COUNTIF(A$4:$A360, 'Annex 2 Designated EHV charges'!$A$10:$A$400)), 0)),"")</f>
        <v/>
      </c>
      <c r="B361" s="48" t="str">
        <f>IF($A361="","",VLOOKUP($A361,'Annex 2 Designated EHV charges'!$A:$O,2,0))</f>
        <v/>
      </c>
      <c r="C361" s="56" t="str">
        <f>IF($A361="","",VLOOKUP($A361,'Annex 2 Designated EHV charges'!$A:$O,3,0))</f>
        <v/>
      </c>
      <c r="D361" s="56" t="str">
        <f>IF($A361="","",VLOOKUP($A361,'Annex 2 Designated EHV charges'!$A:$O,7,0))</f>
        <v/>
      </c>
      <c r="E361" s="57" t="str">
        <f>IFERROR(IF(VLOOKUP($A361,'Annex 2 Designated EHV charges'!$A:$O,9,FALSE)=0,"",VLOOKUP($A361,'Annex 2 Designated EHV charges'!$A:$O,9,FALSE)),"")</f>
        <v/>
      </c>
      <c r="F361" s="58" t="str">
        <f>IFERROR(IF(VLOOKUP($A361,'Annex 2 Designated EHV charges'!$A:$O,10,FALSE)=0,"",VLOOKUP($A361,'Annex 2 Designated EHV charges'!$A:$O,10,FALSE)),"")</f>
        <v/>
      </c>
      <c r="G361" s="58" t="str">
        <f>IFERROR(IF(VLOOKUP($A361,'Annex 2 Designated EHV charges'!$A:$O,11,FALSE)=0,"",VLOOKUP($A361,'Annex 2 Designated EHV charges'!$A:$O,11,FALSE)),"")</f>
        <v/>
      </c>
      <c r="H361" s="48" t="str">
        <f>IFERROR(IF(VLOOKUP($A361,'Annex 2 Designated EHV charges'!$A:$O,12,FALSE)=0,"",VLOOKUP($A361,'Annex 2 Designated EHV charges'!$A:$O,12,FALSE)),"")</f>
        <v/>
      </c>
    </row>
    <row r="362" spans="1:8" x14ac:dyDescent="0.2">
      <c r="A362" s="48" t="str" cm="1">
        <f t="array" ref="A362">IFERROR(INDEX('Annex 2 Designated EHV charges'!$A$10:$A$400, MATCH(0, IF(ISBLANK('Annex 2 Designated EHV charges'!$A$10:$A$400),1, COUNTIF(A$4:$A361, 'Annex 2 Designated EHV charges'!$A$10:$A$400)), 0)),"")</f>
        <v/>
      </c>
      <c r="B362" s="48" t="str">
        <f>IF($A362="","",VLOOKUP($A362,'Annex 2 Designated EHV charges'!$A:$O,2,0))</f>
        <v/>
      </c>
      <c r="C362" s="56" t="str">
        <f>IF($A362="","",VLOOKUP($A362,'Annex 2 Designated EHV charges'!$A:$O,3,0))</f>
        <v/>
      </c>
      <c r="D362" s="56" t="str">
        <f>IF($A362="","",VLOOKUP($A362,'Annex 2 Designated EHV charges'!$A:$O,7,0))</f>
        <v/>
      </c>
      <c r="E362" s="57" t="str">
        <f>IFERROR(IF(VLOOKUP($A362,'Annex 2 Designated EHV charges'!$A:$O,9,FALSE)=0,"",VLOOKUP($A362,'Annex 2 Designated EHV charges'!$A:$O,9,FALSE)),"")</f>
        <v/>
      </c>
      <c r="F362" s="58" t="str">
        <f>IFERROR(IF(VLOOKUP($A362,'Annex 2 Designated EHV charges'!$A:$O,10,FALSE)=0,"",VLOOKUP($A362,'Annex 2 Designated EHV charges'!$A:$O,10,FALSE)),"")</f>
        <v/>
      </c>
      <c r="G362" s="58" t="str">
        <f>IFERROR(IF(VLOOKUP($A362,'Annex 2 Designated EHV charges'!$A:$O,11,FALSE)=0,"",VLOOKUP($A362,'Annex 2 Designated EHV charges'!$A:$O,11,FALSE)),"")</f>
        <v/>
      </c>
      <c r="H362" s="48" t="str">
        <f>IFERROR(IF(VLOOKUP($A362,'Annex 2 Designated EHV charges'!$A:$O,12,FALSE)=0,"",VLOOKUP($A362,'Annex 2 Designated EHV charges'!$A:$O,12,FALSE)),"")</f>
        <v/>
      </c>
    </row>
    <row r="363" spans="1:8" x14ac:dyDescent="0.2">
      <c r="A363" s="48" t="str" cm="1">
        <f t="array" ref="A363">IFERROR(INDEX('Annex 2 Designated EHV charges'!$A$10:$A$400, MATCH(0, IF(ISBLANK('Annex 2 Designated EHV charges'!$A$10:$A$400),1, COUNTIF(A$4:$A362, 'Annex 2 Designated EHV charges'!$A$10:$A$400)), 0)),"")</f>
        <v/>
      </c>
      <c r="B363" s="48" t="str">
        <f>IF($A363="","",VLOOKUP($A363,'Annex 2 Designated EHV charges'!$A:$O,2,0))</f>
        <v/>
      </c>
      <c r="C363" s="56" t="str">
        <f>IF($A363="","",VLOOKUP($A363,'Annex 2 Designated EHV charges'!$A:$O,3,0))</f>
        <v/>
      </c>
      <c r="D363" s="56" t="str">
        <f>IF($A363="","",VLOOKUP($A363,'Annex 2 Designated EHV charges'!$A:$O,7,0))</f>
        <v/>
      </c>
      <c r="E363" s="57" t="str">
        <f>IFERROR(IF(VLOOKUP($A363,'Annex 2 Designated EHV charges'!$A:$O,9,FALSE)=0,"",VLOOKUP($A363,'Annex 2 Designated EHV charges'!$A:$O,9,FALSE)),"")</f>
        <v/>
      </c>
      <c r="F363" s="58" t="str">
        <f>IFERROR(IF(VLOOKUP($A363,'Annex 2 Designated EHV charges'!$A:$O,10,FALSE)=0,"",VLOOKUP($A363,'Annex 2 Designated EHV charges'!$A:$O,10,FALSE)),"")</f>
        <v/>
      </c>
      <c r="G363" s="58" t="str">
        <f>IFERROR(IF(VLOOKUP($A363,'Annex 2 Designated EHV charges'!$A:$O,11,FALSE)=0,"",VLOOKUP($A363,'Annex 2 Designated EHV charges'!$A:$O,11,FALSE)),"")</f>
        <v/>
      </c>
      <c r="H363" s="48" t="str">
        <f>IFERROR(IF(VLOOKUP($A363,'Annex 2 Designated EHV charges'!$A:$O,12,FALSE)=0,"",VLOOKUP($A363,'Annex 2 Designated EHV charges'!$A:$O,12,FALSE)),"")</f>
        <v/>
      </c>
    </row>
    <row r="364" spans="1:8" x14ac:dyDescent="0.2">
      <c r="A364" s="48" t="str" cm="1">
        <f t="array" ref="A364">IFERROR(INDEX('Annex 2 Designated EHV charges'!$A$10:$A$400, MATCH(0, IF(ISBLANK('Annex 2 Designated EHV charges'!$A$10:$A$400),1, COUNTIF(A$4:$A363, 'Annex 2 Designated EHV charges'!$A$10:$A$400)), 0)),"")</f>
        <v/>
      </c>
      <c r="B364" s="48" t="str">
        <f>IF($A364="","",VLOOKUP($A364,'Annex 2 Designated EHV charges'!$A:$O,2,0))</f>
        <v/>
      </c>
      <c r="C364" s="56" t="str">
        <f>IF($A364="","",VLOOKUP($A364,'Annex 2 Designated EHV charges'!$A:$O,3,0))</f>
        <v/>
      </c>
      <c r="D364" s="56" t="str">
        <f>IF($A364="","",VLOOKUP($A364,'Annex 2 Designated EHV charges'!$A:$O,7,0))</f>
        <v/>
      </c>
      <c r="E364" s="57" t="str">
        <f>IFERROR(IF(VLOOKUP($A364,'Annex 2 Designated EHV charges'!$A:$O,9,FALSE)=0,"",VLOOKUP($A364,'Annex 2 Designated EHV charges'!$A:$O,9,FALSE)),"")</f>
        <v/>
      </c>
      <c r="F364" s="58" t="str">
        <f>IFERROR(IF(VLOOKUP($A364,'Annex 2 Designated EHV charges'!$A:$O,10,FALSE)=0,"",VLOOKUP($A364,'Annex 2 Designated EHV charges'!$A:$O,10,FALSE)),"")</f>
        <v/>
      </c>
      <c r="G364" s="58" t="str">
        <f>IFERROR(IF(VLOOKUP($A364,'Annex 2 Designated EHV charges'!$A:$O,11,FALSE)=0,"",VLOOKUP($A364,'Annex 2 Designated EHV charges'!$A:$O,11,FALSE)),"")</f>
        <v/>
      </c>
      <c r="H364" s="48" t="str">
        <f>IFERROR(IF(VLOOKUP($A364,'Annex 2 Designated EHV charges'!$A:$O,12,FALSE)=0,"",VLOOKUP($A364,'Annex 2 Designated EHV charges'!$A:$O,12,FALSE)),"")</f>
        <v/>
      </c>
    </row>
    <row r="365" spans="1:8" x14ac:dyDescent="0.2">
      <c r="A365" s="48" t="str" cm="1">
        <f t="array" ref="A365">IFERROR(INDEX('Annex 2 Designated EHV charges'!$A$10:$A$400, MATCH(0, IF(ISBLANK('Annex 2 Designated EHV charges'!$A$10:$A$400),1, COUNTIF(A$4:$A364, 'Annex 2 Designated EHV charges'!$A$10:$A$400)), 0)),"")</f>
        <v/>
      </c>
      <c r="B365" s="48" t="str">
        <f>IF($A365="","",VLOOKUP($A365,'Annex 2 Designated EHV charges'!$A:$O,2,0))</f>
        <v/>
      </c>
      <c r="C365" s="56" t="str">
        <f>IF($A365="","",VLOOKUP($A365,'Annex 2 Designated EHV charges'!$A:$O,3,0))</f>
        <v/>
      </c>
      <c r="D365" s="56" t="str">
        <f>IF($A365="","",VLOOKUP($A365,'Annex 2 Designated EHV charges'!$A:$O,7,0))</f>
        <v/>
      </c>
      <c r="E365" s="57" t="str">
        <f>IFERROR(IF(VLOOKUP($A365,'Annex 2 Designated EHV charges'!$A:$O,9,FALSE)=0,"",VLOOKUP($A365,'Annex 2 Designated EHV charges'!$A:$O,9,FALSE)),"")</f>
        <v/>
      </c>
      <c r="F365" s="58" t="str">
        <f>IFERROR(IF(VLOOKUP($A365,'Annex 2 Designated EHV charges'!$A:$O,10,FALSE)=0,"",VLOOKUP($A365,'Annex 2 Designated EHV charges'!$A:$O,10,FALSE)),"")</f>
        <v/>
      </c>
      <c r="G365" s="58" t="str">
        <f>IFERROR(IF(VLOOKUP($A365,'Annex 2 Designated EHV charges'!$A:$O,11,FALSE)=0,"",VLOOKUP($A365,'Annex 2 Designated EHV charges'!$A:$O,11,FALSE)),"")</f>
        <v/>
      </c>
      <c r="H365" s="48" t="str">
        <f>IFERROR(IF(VLOOKUP($A365,'Annex 2 Designated EHV charges'!$A:$O,12,FALSE)=0,"",VLOOKUP($A365,'Annex 2 Designated EHV charges'!$A:$O,12,FALSE)),"")</f>
        <v/>
      </c>
    </row>
    <row r="366" spans="1:8" x14ac:dyDescent="0.2">
      <c r="A366" s="48" t="str" cm="1">
        <f t="array" ref="A366">IFERROR(INDEX('Annex 2 Designated EHV charges'!$A$10:$A$400, MATCH(0, IF(ISBLANK('Annex 2 Designated EHV charges'!$A$10:$A$400),1, COUNTIF(A$4:$A365, 'Annex 2 Designated EHV charges'!$A$10:$A$400)), 0)),"")</f>
        <v/>
      </c>
      <c r="B366" s="48" t="str">
        <f>IF($A366="","",VLOOKUP($A366,'Annex 2 Designated EHV charges'!$A:$O,2,0))</f>
        <v/>
      </c>
      <c r="C366" s="56" t="str">
        <f>IF($A366="","",VLOOKUP($A366,'Annex 2 Designated EHV charges'!$A:$O,3,0))</f>
        <v/>
      </c>
      <c r="D366" s="56" t="str">
        <f>IF($A366="","",VLOOKUP($A366,'Annex 2 Designated EHV charges'!$A:$O,7,0))</f>
        <v/>
      </c>
      <c r="E366" s="57" t="str">
        <f>IFERROR(IF(VLOOKUP($A366,'Annex 2 Designated EHV charges'!$A:$O,9,FALSE)=0,"",VLOOKUP($A366,'Annex 2 Designated EHV charges'!$A:$O,9,FALSE)),"")</f>
        <v/>
      </c>
      <c r="F366" s="58" t="str">
        <f>IFERROR(IF(VLOOKUP($A366,'Annex 2 Designated EHV charges'!$A:$O,10,FALSE)=0,"",VLOOKUP($A366,'Annex 2 Designated EHV charges'!$A:$O,10,FALSE)),"")</f>
        <v/>
      </c>
      <c r="G366" s="58" t="str">
        <f>IFERROR(IF(VLOOKUP($A366,'Annex 2 Designated EHV charges'!$A:$O,11,FALSE)=0,"",VLOOKUP($A366,'Annex 2 Designated EHV charges'!$A:$O,11,FALSE)),"")</f>
        <v/>
      </c>
      <c r="H366" s="48" t="str">
        <f>IFERROR(IF(VLOOKUP($A366,'Annex 2 Designated EHV charges'!$A:$O,12,FALSE)=0,"",VLOOKUP($A366,'Annex 2 Designated EHV charges'!$A:$O,12,FALSE)),"")</f>
        <v/>
      </c>
    </row>
    <row r="367" spans="1:8" x14ac:dyDescent="0.2">
      <c r="A367" s="48" t="str" cm="1">
        <f t="array" ref="A367">IFERROR(INDEX('Annex 2 Designated EHV charges'!$A$10:$A$400, MATCH(0, IF(ISBLANK('Annex 2 Designated EHV charges'!$A$10:$A$400),1, COUNTIF(A$4:$A366, 'Annex 2 Designated EHV charges'!$A$10:$A$400)), 0)),"")</f>
        <v/>
      </c>
      <c r="B367" s="48" t="str">
        <f>IF($A367="","",VLOOKUP($A367,'Annex 2 Designated EHV charges'!$A:$O,2,0))</f>
        <v/>
      </c>
      <c r="C367" s="56" t="str">
        <f>IF($A367="","",VLOOKUP($A367,'Annex 2 Designated EHV charges'!$A:$O,3,0))</f>
        <v/>
      </c>
      <c r="D367" s="56" t="str">
        <f>IF($A367="","",VLOOKUP($A367,'Annex 2 Designated EHV charges'!$A:$O,7,0))</f>
        <v/>
      </c>
      <c r="E367" s="57" t="str">
        <f>IFERROR(IF(VLOOKUP($A367,'Annex 2 Designated EHV charges'!$A:$O,9,FALSE)=0,"",VLOOKUP($A367,'Annex 2 Designated EHV charges'!$A:$O,9,FALSE)),"")</f>
        <v/>
      </c>
      <c r="F367" s="58" t="str">
        <f>IFERROR(IF(VLOOKUP($A367,'Annex 2 Designated EHV charges'!$A:$O,10,FALSE)=0,"",VLOOKUP($A367,'Annex 2 Designated EHV charges'!$A:$O,10,FALSE)),"")</f>
        <v/>
      </c>
      <c r="G367" s="58" t="str">
        <f>IFERROR(IF(VLOOKUP($A367,'Annex 2 Designated EHV charges'!$A:$O,11,FALSE)=0,"",VLOOKUP($A367,'Annex 2 Designated EHV charges'!$A:$O,11,FALSE)),"")</f>
        <v/>
      </c>
      <c r="H367" s="48" t="str">
        <f>IFERROR(IF(VLOOKUP($A367,'Annex 2 Designated EHV charges'!$A:$O,12,FALSE)=0,"",VLOOKUP($A367,'Annex 2 Designated EHV charges'!$A:$O,12,FALSE)),"")</f>
        <v/>
      </c>
    </row>
    <row r="368" spans="1:8" x14ac:dyDescent="0.2">
      <c r="A368" s="48" t="str" cm="1">
        <f t="array" ref="A368">IFERROR(INDEX('Annex 2 Designated EHV charges'!$A$10:$A$400, MATCH(0, IF(ISBLANK('Annex 2 Designated EHV charges'!$A$10:$A$400),1, COUNTIF(A$4:$A367, 'Annex 2 Designated EHV charges'!$A$10:$A$400)), 0)),"")</f>
        <v/>
      </c>
      <c r="B368" s="48" t="str">
        <f>IF($A368="","",VLOOKUP($A368,'Annex 2 Designated EHV charges'!$A:$O,2,0))</f>
        <v/>
      </c>
      <c r="C368" s="56" t="str">
        <f>IF($A368="","",VLOOKUP($A368,'Annex 2 Designated EHV charges'!$A:$O,3,0))</f>
        <v/>
      </c>
      <c r="D368" s="56" t="str">
        <f>IF($A368="","",VLOOKUP($A368,'Annex 2 Designated EHV charges'!$A:$O,7,0))</f>
        <v/>
      </c>
      <c r="E368" s="57" t="str">
        <f>IFERROR(IF(VLOOKUP($A368,'Annex 2 Designated EHV charges'!$A:$O,9,FALSE)=0,"",VLOOKUP($A368,'Annex 2 Designated EHV charges'!$A:$O,9,FALSE)),"")</f>
        <v/>
      </c>
      <c r="F368" s="58" t="str">
        <f>IFERROR(IF(VLOOKUP($A368,'Annex 2 Designated EHV charges'!$A:$O,10,FALSE)=0,"",VLOOKUP($A368,'Annex 2 Designated EHV charges'!$A:$O,10,FALSE)),"")</f>
        <v/>
      </c>
      <c r="G368" s="58" t="str">
        <f>IFERROR(IF(VLOOKUP($A368,'Annex 2 Designated EHV charges'!$A:$O,11,FALSE)=0,"",VLOOKUP($A368,'Annex 2 Designated EHV charges'!$A:$O,11,FALSE)),"")</f>
        <v/>
      </c>
      <c r="H368" s="48" t="str">
        <f>IFERROR(IF(VLOOKUP($A368,'Annex 2 Designated EHV charges'!$A:$O,12,FALSE)=0,"",VLOOKUP($A368,'Annex 2 Designated EHV charges'!$A:$O,12,FALSE)),"")</f>
        <v/>
      </c>
    </row>
    <row r="369" spans="1:8" x14ac:dyDescent="0.2">
      <c r="A369" s="48" t="str" cm="1">
        <f t="array" ref="A369">IFERROR(INDEX('Annex 2 Designated EHV charges'!$A$10:$A$400, MATCH(0, IF(ISBLANK('Annex 2 Designated EHV charges'!$A$10:$A$400),1, COUNTIF(A$4:$A368, 'Annex 2 Designated EHV charges'!$A$10:$A$400)), 0)),"")</f>
        <v/>
      </c>
      <c r="B369" s="48" t="str">
        <f>IF($A369="","",VLOOKUP($A369,'Annex 2 Designated EHV charges'!$A:$O,2,0))</f>
        <v/>
      </c>
      <c r="C369" s="56" t="str">
        <f>IF($A369="","",VLOOKUP($A369,'Annex 2 Designated EHV charges'!$A:$O,3,0))</f>
        <v/>
      </c>
      <c r="D369" s="56" t="str">
        <f>IF($A369="","",VLOOKUP($A369,'Annex 2 Designated EHV charges'!$A:$O,7,0))</f>
        <v/>
      </c>
      <c r="E369" s="57" t="str">
        <f>IFERROR(IF(VLOOKUP($A369,'Annex 2 Designated EHV charges'!$A:$O,9,FALSE)=0,"",VLOOKUP($A369,'Annex 2 Designated EHV charges'!$A:$O,9,FALSE)),"")</f>
        <v/>
      </c>
      <c r="F369" s="58" t="str">
        <f>IFERROR(IF(VLOOKUP($A369,'Annex 2 Designated EHV charges'!$A:$O,10,FALSE)=0,"",VLOOKUP($A369,'Annex 2 Designated EHV charges'!$A:$O,10,FALSE)),"")</f>
        <v/>
      </c>
      <c r="G369" s="58" t="str">
        <f>IFERROR(IF(VLOOKUP($A369,'Annex 2 Designated EHV charges'!$A:$O,11,FALSE)=0,"",VLOOKUP($A369,'Annex 2 Designated EHV charges'!$A:$O,11,FALSE)),"")</f>
        <v/>
      </c>
      <c r="H369" s="48" t="str">
        <f>IFERROR(IF(VLOOKUP($A369,'Annex 2 Designated EHV charges'!$A:$O,12,FALSE)=0,"",VLOOKUP($A369,'Annex 2 Designated EHV charges'!$A:$O,12,FALSE)),"")</f>
        <v/>
      </c>
    </row>
    <row r="370" spans="1:8" x14ac:dyDescent="0.2">
      <c r="A370" s="48" t="str" cm="1">
        <f t="array" ref="A370">IFERROR(INDEX('Annex 2 Designated EHV charges'!$A$10:$A$400, MATCH(0, IF(ISBLANK('Annex 2 Designated EHV charges'!$A$10:$A$400),1, COUNTIF(A$4:$A369, 'Annex 2 Designated EHV charges'!$A$10:$A$400)), 0)),"")</f>
        <v/>
      </c>
      <c r="B370" s="48" t="str">
        <f>IF($A370="","",VLOOKUP($A370,'Annex 2 Designated EHV charges'!$A:$O,2,0))</f>
        <v/>
      </c>
      <c r="C370" s="56" t="str">
        <f>IF($A370="","",VLOOKUP($A370,'Annex 2 Designated EHV charges'!$A:$O,3,0))</f>
        <v/>
      </c>
      <c r="D370" s="56" t="str">
        <f>IF($A370="","",VLOOKUP($A370,'Annex 2 Designated EHV charges'!$A:$O,7,0))</f>
        <v/>
      </c>
      <c r="E370" s="57" t="str">
        <f>IFERROR(IF(VLOOKUP($A370,'Annex 2 Designated EHV charges'!$A:$O,9,FALSE)=0,"",VLOOKUP($A370,'Annex 2 Designated EHV charges'!$A:$O,9,FALSE)),"")</f>
        <v/>
      </c>
      <c r="F370" s="58" t="str">
        <f>IFERROR(IF(VLOOKUP($A370,'Annex 2 Designated EHV charges'!$A:$O,10,FALSE)=0,"",VLOOKUP($A370,'Annex 2 Designated EHV charges'!$A:$O,10,FALSE)),"")</f>
        <v/>
      </c>
      <c r="G370" s="58" t="str">
        <f>IFERROR(IF(VLOOKUP($A370,'Annex 2 Designated EHV charges'!$A:$O,11,FALSE)=0,"",VLOOKUP($A370,'Annex 2 Designated EHV charges'!$A:$O,11,FALSE)),"")</f>
        <v/>
      </c>
      <c r="H370" s="48" t="str">
        <f>IFERROR(IF(VLOOKUP($A370,'Annex 2 Designated EHV charges'!$A:$O,12,FALSE)=0,"",VLOOKUP($A370,'Annex 2 Designated EHV charges'!$A:$O,12,FALSE)),"")</f>
        <v/>
      </c>
    </row>
    <row r="371" spans="1:8" x14ac:dyDescent="0.2">
      <c r="A371" s="48" t="str" cm="1">
        <f t="array" ref="A371">IFERROR(INDEX('Annex 2 Designated EHV charges'!$A$10:$A$400, MATCH(0, IF(ISBLANK('Annex 2 Designated EHV charges'!$A$10:$A$400),1, COUNTIF(A$4:$A370, 'Annex 2 Designated EHV charges'!$A$10:$A$400)), 0)),"")</f>
        <v/>
      </c>
      <c r="B371" s="48" t="str">
        <f>IF($A371="","",VLOOKUP($A371,'Annex 2 Designated EHV charges'!$A:$O,2,0))</f>
        <v/>
      </c>
      <c r="C371" s="56" t="str">
        <f>IF($A371="","",VLOOKUP($A371,'Annex 2 Designated EHV charges'!$A:$O,3,0))</f>
        <v/>
      </c>
      <c r="D371" s="56" t="str">
        <f>IF($A371="","",VLOOKUP($A371,'Annex 2 Designated EHV charges'!$A:$O,7,0))</f>
        <v/>
      </c>
      <c r="E371" s="57" t="str">
        <f>IFERROR(IF(VLOOKUP($A371,'Annex 2 Designated EHV charges'!$A:$O,9,FALSE)=0,"",VLOOKUP($A371,'Annex 2 Designated EHV charges'!$A:$O,9,FALSE)),"")</f>
        <v/>
      </c>
      <c r="F371" s="58" t="str">
        <f>IFERROR(IF(VLOOKUP($A371,'Annex 2 Designated EHV charges'!$A:$O,10,FALSE)=0,"",VLOOKUP($A371,'Annex 2 Designated EHV charges'!$A:$O,10,FALSE)),"")</f>
        <v/>
      </c>
      <c r="G371" s="58" t="str">
        <f>IFERROR(IF(VLOOKUP($A371,'Annex 2 Designated EHV charges'!$A:$O,11,FALSE)=0,"",VLOOKUP($A371,'Annex 2 Designated EHV charges'!$A:$O,11,FALSE)),"")</f>
        <v/>
      </c>
      <c r="H371" s="48" t="str">
        <f>IFERROR(IF(VLOOKUP($A371,'Annex 2 Designated EHV charges'!$A:$O,12,FALSE)=0,"",VLOOKUP($A371,'Annex 2 Designated EHV charges'!$A:$O,12,FALSE)),"")</f>
        <v/>
      </c>
    </row>
    <row r="372" spans="1:8" x14ac:dyDescent="0.2">
      <c r="A372" s="48" t="str" cm="1">
        <f t="array" ref="A372">IFERROR(INDEX('Annex 2 Designated EHV charges'!$A$10:$A$400, MATCH(0, IF(ISBLANK('Annex 2 Designated EHV charges'!$A$10:$A$400),1, COUNTIF(A$4:$A371, 'Annex 2 Designated EHV charges'!$A$10:$A$400)), 0)),"")</f>
        <v/>
      </c>
      <c r="B372" s="48" t="str">
        <f>IF($A372="","",VLOOKUP($A372,'Annex 2 Designated EHV charges'!$A:$O,2,0))</f>
        <v/>
      </c>
      <c r="C372" s="56" t="str">
        <f>IF($A372="","",VLOOKUP($A372,'Annex 2 Designated EHV charges'!$A:$O,3,0))</f>
        <v/>
      </c>
      <c r="D372" s="56" t="str">
        <f>IF($A372="","",VLOOKUP($A372,'Annex 2 Designated EHV charges'!$A:$O,7,0))</f>
        <v/>
      </c>
      <c r="E372" s="57" t="str">
        <f>IFERROR(IF(VLOOKUP($A372,'Annex 2 Designated EHV charges'!$A:$O,9,FALSE)=0,"",VLOOKUP($A372,'Annex 2 Designated EHV charges'!$A:$O,9,FALSE)),"")</f>
        <v/>
      </c>
      <c r="F372" s="58" t="str">
        <f>IFERROR(IF(VLOOKUP($A372,'Annex 2 Designated EHV charges'!$A:$O,10,FALSE)=0,"",VLOOKUP($A372,'Annex 2 Designated EHV charges'!$A:$O,10,FALSE)),"")</f>
        <v/>
      </c>
      <c r="G372" s="58" t="str">
        <f>IFERROR(IF(VLOOKUP($A372,'Annex 2 Designated EHV charges'!$A:$O,11,FALSE)=0,"",VLOOKUP($A372,'Annex 2 Designated EHV charges'!$A:$O,11,FALSE)),"")</f>
        <v/>
      </c>
      <c r="H372" s="48" t="str">
        <f>IFERROR(IF(VLOOKUP($A372,'Annex 2 Designated EHV charges'!$A:$O,12,FALSE)=0,"",VLOOKUP($A372,'Annex 2 Designated EHV charges'!$A:$O,12,FALSE)),"")</f>
        <v/>
      </c>
    </row>
    <row r="373" spans="1:8" x14ac:dyDescent="0.2">
      <c r="A373" s="48" t="str" cm="1">
        <f t="array" ref="A373">IFERROR(INDEX('Annex 2 Designated EHV charges'!$A$10:$A$400, MATCH(0, IF(ISBLANK('Annex 2 Designated EHV charges'!$A$10:$A$400),1, COUNTIF(A$4:$A372, 'Annex 2 Designated EHV charges'!$A$10:$A$400)), 0)),"")</f>
        <v/>
      </c>
      <c r="B373" s="48" t="str">
        <f>IF($A373="","",VLOOKUP($A373,'Annex 2 Designated EHV charges'!$A:$O,2,0))</f>
        <v/>
      </c>
      <c r="C373" s="56" t="str">
        <f>IF($A373="","",VLOOKUP($A373,'Annex 2 Designated EHV charges'!$A:$O,3,0))</f>
        <v/>
      </c>
      <c r="D373" s="56" t="str">
        <f>IF($A373="","",VLOOKUP($A373,'Annex 2 Designated EHV charges'!$A:$O,7,0))</f>
        <v/>
      </c>
      <c r="E373" s="57" t="str">
        <f>IFERROR(IF(VLOOKUP($A373,'Annex 2 Designated EHV charges'!$A:$O,9,FALSE)=0,"",VLOOKUP($A373,'Annex 2 Designated EHV charges'!$A:$O,9,FALSE)),"")</f>
        <v/>
      </c>
      <c r="F373" s="58" t="str">
        <f>IFERROR(IF(VLOOKUP($A373,'Annex 2 Designated EHV charges'!$A:$O,10,FALSE)=0,"",VLOOKUP($A373,'Annex 2 Designated EHV charges'!$A:$O,10,FALSE)),"")</f>
        <v/>
      </c>
      <c r="G373" s="58" t="str">
        <f>IFERROR(IF(VLOOKUP($A373,'Annex 2 Designated EHV charges'!$A:$O,11,FALSE)=0,"",VLOOKUP($A373,'Annex 2 Designated EHV charges'!$A:$O,11,FALSE)),"")</f>
        <v/>
      </c>
      <c r="H373" s="48" t="str">
        <f>IFERROR(IF(VLOOKUP($A373,'Annex 2 Designated EHV charges'!$A:$O,12,FALSE)=0,"",VLOOKUP($A373,'Annex 2 Designated EHV charges'!$A:$O,12,FALSE)),"")</f>
        <v/>
      </c>
    </row>
    <row r="374" spans="1:8" x14ac:dyDescent="0.2">
      <c r="A374" s="48" t="str" cm="1">
        <f t="array" ref="A374">IFERROR(INDEX('Annex 2 Designated EHV charges'!$A$10:$A$400, MATCH(0, IF(ISBLANK('Annex 2 Designated EHV charges'!$A$10:$A$400),1, COUNTIF(A$4:$A373, 'Annex 2 Designated EHV charges'!$A$10:$A$400)), 0)),"")</f>
        <v/>
      </c>
      <c r="B374" s="48" t="str">
        <f>IF($A374="","",VLOOKUP($A374,'Annex 2 Designated EHV charges'!$A:$O,2,0))</f>
        <v/>
      </c>
      <c r="C374" s="56" t="str">
        <f>IF($A374="","",VLOOKUP($A374,'Annex 2 Designated EHV charges'!$A:$O,3,0))</f>
        <v/>
      </c>
      <c r="D374" s="56" t="str">
        <f>IF($A374="","",VLOOKUP($A374,'Annex 2 Designated EHV charges'!$A:$O,7,0))</f>
        <v/>
      </c>
      <c r="E374" s="57" t="str">
        <f>IFERROR(IF(VLOOKUP($A374,'Annex 2 Designated EHV charges'!$A:$O,9,FALSE)=0,"",VLOOKUP($A374,'Annex 2 Designated EHV charges'!$A:$O,9,FALSE)),"")</f>
        <v/>
      </c>
      <c r="F374" s="58" t="str">
        <f>IFERROR(IF(VLOOKUP($A374,'Annex 2 Designated EHV charges'!$A:$O,10,FALSE)=0,"",VLOOKUP($A374,'Annex 2 Designated EHV charges'!$A:$O,10,FALSE)),"")</f>
        <v/>
      </c>
      <c r="G374" s="58" t="str">
        <f>IFERROR(IF(VLOOKUP($A374,'Annex 2 Designated EHV charges'!$A:$O,11,FALSE)=0,"",VLOOKUP($A374,'Annex 2 Designated EHV charges'!$A:$O,11,FALSE)),"")</f>
        <v/>
      </c>
      <c r="H374" s="48" t="str">
        <f>IFERROR(IF(VLOOKUP($A374,'Annex 2 Designated EHV charges'!$A:$O,12,FALSE)=0,"",VLOOKUP($A374,'Annex 2 Designated EHV charges'!$A:$O,12,FALSE)),"")</f>
        <v/>
      </c>
    </row>
    <row r="375" spans="1:8" x14ac:dyDescent="0.2">
      <c r="A375" s="48" t="str" cm="1">
        <f t="array" ref="A375">IFERROR(INDEX('Annex 2 Designated EHV charges'!$A$10:$A$400, MATCH(0, IF(ISBLANK('Annex 2 Designated EHV charges'!$A$10:$A$400),1, COUNTIF(A$4:$A374, 'Annex 2 Designated EHV charges'!$A$10:$A$400)), 0)),"")</f>
        <v/>
      </c>
      <c r="B375" s="48" t="str">
        <f>IF($A375="","",VLOOKUP($A375,'Annex 2 Designated EHV charges'!$A:$O,2,0))</f>
        <v/>
      </c>
      <c r="C375" s="56" t="str">
        <f>IF($A375="","",VLOOKUP($A375,'Annex 2 Designated EHV charges'!$A:$O,3,0))</f>
        <v/>
      </c>
      <c r="D375" s="56" t="str">
        <f>IF($A375="","",VLOOKUP($A375,'Annex 2 Designated EHV charges'!$A:$O,7,0))</f>
        <v/>
      </c>
      <c r="E375" s="57" t="str">
        <f>IFERROR(IF(VLOOKUP($A375,'Annex 2 Designated EHV charges'!$A:$O,9,FALSE)=0,"",VLOOKUP($A375,'Annex 2 Designated EHV charges'!$A:$O,9,FALSE)),"")</f>
        <v/>
      </c>
      <c r="F375" s="58" t="str">
        <f>IFERROR(IF(VLOOKUP($A375,'Annex 2 Designated EHV charges'!$A:$O,10,FALSE)=0,"",VLOOKUP($A375,'Annex 2 Designated EHV charges'!$A:$O,10,FALSE)),"")</f>
        <v/>
      </c>
      <c r="G375" s="58" t="str">
        <f>IFERROR(IF(VLOOKUP($A375,'Annex 2 Designated EHV charges'!$A:$O,11,FALSE)=0,"",VLOOKUP($A375,'Annex 2 Designated EHV charges'!$A:$O,11,FALSE)),"")</f>
        <v/>
      </c>
      <c r="H375" s="48" t="str">
        <f>IFERROR(IF(VLOOKUP($A375,'Annex 2 Designated EHV charges'!$A:$O,12,FALSE)=0,"",VLOOKUP($A375,'Annex 2 Designated EHV charges'!$A:$O,12,FALSE)),"")</f>
        <v/>
      </c>
    </row>
    <row r="376" spans="1:8" x14ac:dyDescent="0.2">
      <c r="A376" s="48" t="str" cm="1">
        <f t="array" ref="A376">IFERROR(INDEX('Annex 2 Designated EHV charges'!$A$10:$A$400, MATCH(0, IF(ISBLANK('Annex 2 Designated EHV charges'!$A$10:$A$400),1, COUNTIF(A$4:$A375, 'Annex 2 Designated EHV charges'!$A$10:$A$400)), 0)),"")</f>
        <v/>
      </c>
      <c r="B376" s="48" t="str">
        <f>IF($A376="","",VLOOKUP($A376,'Annex 2 Designated EHV charges'!$A:$O,2,0))</f>
        <v/>
      </c>
      <c r="C376" s="56" t="str">
        <f>IF($A376="","",VLOOKUP($A376,'Annex 2 Designated EHV charges'!$A:$O,3,0))</f>
        <v/>
      </c>
      <c r="D376" s="56" t="str">
        <f>IF($A376="","",VLOOKUP($A376,'Annex 2 Designated EHV charges'!$A:$O,7,0))</f>
        <v/>
      </c>
      <c r="E376" s="57" t="str">
        <f>IFERROR(IF(VLOOKUP($A376,'Annex 2 Designated EHV charges'!$A:$O,9,FALSE)=0,"",VLOOKUP($A376,'Annex 2 Designated EHV charges'!$A:$O,9,FALSE)),"")</f>
        <v/>
      </c>
      <c r="F376" s="58" t="str">
        <f>IFERROR(IF(VLOOKUP($A376,'Annex 2 Designated EHV charges'!$A:$O,10,FALSE)=0,"",VLOOKUP($A376,'Annex 2 Designated EHV charges'!$A:$O,10,FALSE)),"")</f>
        <v/>
      </c>
      <c r="G376" s="58" t="str">
        <f>IFERROR(IF(VLOOKUP($A376,'Annex 2 Designated EHV charges'!$A:$O,11,FALSE)=0,"",VLOOKUP($A376,'Annex 2 Designated EHV charges'!$A:$O,11,FALSE)),"")</f>
        <v/>
      </c>
      <c r="H376" s="48" t="str">
        <f>IFERROR(IF(VLOOKUP($A376,'Annex 2 Designated EHV charges'!$A:$O,12,FALSE)=0,"",VLOOKUP($A376,'Annex 2 Designated EHV charges'!$A:$O,12,FALSE)),"")</f>
        <v/>
      </c>
    </row>
    <row r="377" spans="1:8" x14ac:dyDescent="0.2">
      <c r="A377" s="48" t="str" cm="1">
        <f t="array" ref="A377">IFERROR(INDEX('Annex 2 Designated EHV charges'!$A$10:$A$400, MATCH(0, IF(ISBLANK('Annex 2 Designated EHV charges'!$A$10:$A$400),1, COUNTIF(A$4:$A376, 'Annex 2 Designated EHV charges'!$A$10:$A$400)), 0)),"")</f>
        <v/>
      </c>
      <c r="B377" s="48" t="str">
        <f>IF($A377="","",VLOOKUP($A377,'Annex 2 Designated EHV charges'!$A:$O,2,0))</f>
        <v/>
      </c>
      <c r="C377" s="56" t="str">
        <f>IF($A377="","",VLOOKUP($A377,'Annex 2 Designated EHV charges'!$A:$O,3,0))</f>
        <v/>
      </c>
      <c r="D377" s="56" t="str">
        <f>IF($A377="","",VLOOKUP($A377,'Annex 2 Designated EHV charges'!$A:$O,7,0))</f>
        <v/>
      </c>
      <c r="E377" s="57" t="str">
        <f>IFERROR(IF(VLOOKUP($A377,'Annex 2 Designated EHV charges'!$A:$O,9,FALSE)=0,"",VLOOKUP($A377,'Annex 2 Designated EHV charges'!$A:$O,9,FALSE)),"")</f>
        <v/>
      </c>
      <c r="F377" s="58" t="str">
        <f>IFERROR(IF(VLOOKUP($A377,'Annex 2 Designated EHV charges'!$A:$O,10,FALSE)=0,"",VLOOKUP($A377,'Annex 2 Designated EHV charges'!$A:$O,10,FALSE)),"")</f>
        <v/>
      </c>
      <c r="G377" s="58" t="str">
        <f>IFERROR(IF(VLOOKUP($A377,'Annex 2 Designated EHV charges'!$A:$O,11,FALSE)=0,"",VLOOKUP($A377,'Annex 2 Designated EHV charges'!$A:$O,11,FALSE)),"")</f>
        <v/>
      </c>
      <c r="H377" s="48" t="str">
        <f>IFERROR(IF(VLOOKUP($A377,'Annex 2 Designated EHV charges'!$A:$O,12,FALSE)=0,"",VLOOKUP($A377,'Annex 2 Designated EHV charges'!$A:$O,12,FALSE)),"")</f>
        <v/>
      </c>
    </row>
    <row r="378" spans="1:8" x14ac:dyDescent="0.2">
      <c r="A378" s="48" t="str" cm="1">
        <f t="array" ref="A378">IFERROR(INDEX('Annex 2 Designated EHV charges'!$A$10:$A$400, MATCH(0, IF(ISBLANK('Annex 2 Designated EHV charges'!$A$10:$A$400),1, COUNTIF(A$4:$A377, 'Annex 2 Designated EHV charges'!$A$10:$A$400)), 0)),"")</f>
        <v/>
      </c>
      <c r="B378" s="48" t="str">
        <f>IF($A378="","",VLOOKUP($A378,'Annex 2 Designated EHV charges'!$A:$O,2,0))</f>
        <v/>
      </c>
      <c r="C378" s="56" t="str">
        <f>IF($A378="","",VLOOKUP($A378,'Annex 2 Designated EHV charges'!$A:$O,3,0))</f>
        <v/>
      </c>
      <c r="D378" s="56" t="str">
        <f>IF($A378="","",VLOOKUP($A378,'Annex 2 Designated EHV charges'!$A:$O,7,0))</f>
        <v/>
      </c>
      <c r="E378" s="57" t="str">
        <f>IFERROR(IF(VLOOKUP($A378,'Annex 2 Designated EHV charges'!$A:$O,9,FALSE)=0,"",VLOOKUP($A378,'Annex 2 Designated EHV charges'!$A:$O,9,FALSE)),"")</f>
        <v/>
      </c>
      <c r="F378" s="58" t="str">
        <f>IFERROR(IF(VLOOKUP($A378,'Annex 2 Designated EHV charges'!$A:$O,10,FALSE)=0,"",VLOOKUP($A378,'Annex 2 Designated EHV charges'!$A:$O,10,FALSE)),"")</f>
        <v/>
      </c>
      <c r="G378" s="58" t="str">
        <f>IFERROR(IF(VLOOKUP($A378,'Annex 2 Designated EHV charges'!$A:$O,11,FALSE)=0,"",VLOOKUP($A378,'Annex 2 Designated EHV charges'!$A:$O,11,FALSE)),"")</f>
        <v/>
      </c>
      <c r="H378" s="48" t="str">
        <f>IFERROR(IF(VLOOKUP($A378,'Annex 2 Designated EHV charges'!$A:$O,12,FALSE)=0,"",VLOOKUP($A378,'Annex 2 Designated EHV charges'!$A:$O,12,FALSE)),"")</f>
        <v/>
      </c>
    </row>
    <row r="379" spans="1:8" x14ac:dyDescent="0.2">
      <c r="A379" s="48" t="str" cm="1">
        <f t="array" ref="A379">IFERROR(INDEX('Annex 2 Designated EHV charges'!$A$10:$A$400, MATCH(0, IF(ISBLANK('Annex 2 Designated EHV charges'!$A$10:$A$400),1, COUNTIF(A$4:$A378, 'Annex 2 Designated EHV charges'!$A$10:$A$400)), 0)),"")</f>
        <v/>
      </c>
      <c r="B379" s="48" t="str">
        <f>IF($A379="","",VLOOKUP($A379,'Annex 2 Designated EHV charges'!$A:$O,2,0))</f>
        <v/>
      </c>
      <c r="C379" s="56" t="str">
        <f>IF($A379="","",VLOOKUP($A379,'Annex 2 Designated EHV charges'!$A:$O,3,0))</f>
        <v/>
      </c>
      <c r="D379" s="56" t="str">
        <f>IF($A379="","",VLOOKUP($A379,'Annex 2 Designated EHV charges'!$A:$O,7,0))</f>
        <v/>
      </c>
      <c r="E379" s="57" t="str">
        <f>IFERROR(IF(VLOOKUP($A379,'Annex 2 Designated EHV charges'!$A:$O,9,FALSE)=0,"",VLOOKUP($A379,'Annex 2 Designated EHV charges'!$A:$O,9,FALSE)),"")</f>
        <v/>
      </c>
      <c r="F379" s="58" t="str">
        <f>IFERROR(IF(VLOOKUP($A379,'Annex 2 Designated EHV charges'!$A:$O,10,FALSE)=0,"",VLOOKUP($A379,'Annex 2 Designated EHV charges'!$A:$O,10,FALSE)),"")</f>
        <v/>
      </c>
      <c r="G379" s="58" t="str">
        <f>IFERROR(IF(VLOOKUP($A379,'Annex 2 Designated EHV charges'!$A:$O,11,FALSE)=0,"",VLOOKUP($A379,'Annex 2 Designated EHV charges'!$A:$O,11,FALSE)),"")</f>
        <v/>
      </c>
      <c r="H379" s="48" t="str">
        <f>IFERROR(IF(VLOOKUP($A379,'Annex 2 Designated EHV charges'!$A:$O,12,FALSE)=0,"",VLOOKUP($A379,'Annex 2 Designated EHV charges'!$A:$O,12,FALSE)),"")</f>
        <v/>
      </c>
    </row>
    <row r="380" spans="1:8" x14ac:dyDescent="0.2">
      <c r="A380" s="48" t="str" cm="1">
        <f t="array" ref="A380">IFERROR(INDEX('Annex 2 Designated EHV charges'!$A$10:$A$400, MATCH(0, IF(ISBLANK('Annex 2 Designated EHV charges'!$A$10:$A$400),1, COUNTIF(A$4:$A379, 'Annex 2 Designated EHV charges'!$A$10:$A$400)), 0)),"")</f>
        <v/>
      </c>
      <c r="B380" s="48" t="str">
        <f>IF($A380="","",VLOOKUP($A380,'Annex 2 Designated EHV charges'!$A:$O,2,0))</f>
        <v/>
      </c>
      <c r="C380" s="56" t="str">
        <f>IF($A380="","",VLOOKUP($A380,'Annex 2 Designated EHV charges'!$A:$O,3,0))</f>
        <v/>
      </c>
      <c r="D380" s="56" t="str">
        <f>IF($A380="","",VLOOKUP($A380,'Annex 2 Designated EHV charges'!$A:$O,7,0))</f>
        <v/>
      </c>
      <c r="E380" s="57" t="str">
        <f>IFERROR(IF(VLOOKUP($A380,'Annex 2 Designated EHV charges'!$A:$O,9,FALSE)=0,"",VLOOKUP($A380,'Annex 2 Designated EHV charges'!$A:$O,9,FALSE)),"")</f>
        <v/>
      </c>
      <c r="F380" s="58" t="str">
        <f>IFERROR(IF(VLOOKUP($A380,'Annex 2 Designated EHV charges'!$A:$O,10,FALSE)=0,"",VLOOKUP($A380,'Annex 2 Designated EHV charges'!$A:$O,10,FALSE)),"")</f>
        <v/>
      </c>
      <c r="G380" s="58" t="str">
        <f>IFERROR(IF(VLOOKUP($A380,'Annex 2 Designated EHV charges'!$A:$O,11,FALSE)=0,"",VLOOKUP($A380,'Annex 2 Designated EHV charges'!$A:$O,11,FALSE)),"")</f>
        <v/>
      </c>
      <c r="H380" s="48" t="str">
        <f>IFERROR(IF(VLOOKUP($A380,'Annex 2 Designated EHV charges'!$A:$O,12,FALSE)=0,"",VLOOKUP($A380,'Annex 2 Designated EHV charges'!$A:$O,12,FALSE)),"")</f>
        <v/>
      </c>
    </row>
    <row r="381" spans="1:8" x14ac:dyDescent="0.2">
      <c r="A381" s="48" t="str" cm="1">
        <f t="array" ref="A381">IFERROR(INDEX('Annex 2 Designated EHV charges'!$A$10:$A$400, MATCH(0, IF(ISBLANK('Annex 2 Designated EHV charges'!$A$10:$A$400),1, COUNTIF(A$4:$A380, 'Annex 2 Designated EHV charges'!$A$10:$A$400)), 0)),"")</f>
        <v/>
      </c>
      <c r="B381" s="48" t="str">
        <f>IF($A381="","",VLOOKUP($A381,'Annex 2 Designated EHV charges'!$A:$O,2,0))</f>
        <v/>
      </c>
      <c r="C381" s="56" t="str">
        <f>IF($A381="","",VLOOKUP($A381,'Annex 2 Designated EHV charges'!$A:$O,3,0))</f>
        <v/>
      </c>
      <c r="D381" s="56" t="str">
        <f>IF($A381="","",VLOOKUP($A381,'Annex 2 Designated EHV charges'!$A:$O,7,0))</f>
        <v/>
      </c>
      <c r="E381" s="57" t="str">
        <f>IFERROR(IF(VLOOKUP($A381,'Annex 2 Designated EHV charges'!$A:$O,9,FALSE)=0,"",VLOOKUP($A381,'Annex 2 Designated EHV charges'!$A:$O,9,FALSE)),"")</f>
        <v/>
      </c>
      <c r="F381" s="58" t="str">
        <f>IFERROR(IF(VLOOKUP($A381,'Annex 2 Designated EHV charges'!$A:$O,10,FALSE)=0,"",VLOOKUP($A381,'Annex 2 Designated EHV charges'!$A:$O,10,FALSE)),"")</f>
        <v/>
      </c>
      <c r="G381" s="58" t="str">
        <f>IFERROR(IF(VLOOKUP($A381,'Annex 2 Designated EHV charges'!$A:$O,11,FALSE)=0,"",VLOOKUP($A381,'Annex 2 Designated EHV charges'!$A:$O,11,FALSE)),"")</f>
        <v/>
      </c>
      <c r="H381" s="48" t="str">
        <f>IFERROR(IF(VLOOKUP($A381,'Annex 2 Designated EHV charges'!$A:$O,12,FALSE)=0,"",VLOOKUP($A381,'Annex 2 Designated EHV charges'!$A:$O,12,FALSE)),"")</f>
        <v/>
      </c>
    </row>
    <row r="382" spans="1:8" x14ac:dyDescent="0.2">
      <c r="A382" s="48" t="str" cm="1">
        <f t="array" ref="A382">IFERROR(INDEX('Annex 2 Designated EHV charges'!$A$10:$A$400, MATCH(0, IF(ISBLANK('Annex 2 Designated EHV charges'!$A$10:$A$400),1, COUNTIF(A$4:$A381, 'Annex 2 Designated EHV charges'!$A$10:$A$400)), 0)),"")</f>
        <v/>
      </c>
      <c r="B382" s="48" t="str">
        <f>IF($A382="","",VLOOKUP($A382,'Annex 2 Designated EHV charges'!$A:$O,2,0))</f>
        <v/>
      </c>
      <c r="C382" s="56" t="str">
        <f>IF($A382="","",VLOOKUP($A382,'Annex 2 Designated EHV charges'!$A:$O,3,0))</f>
        <v/>
      </c>
      <c r="D382" s="56" t="str">
        <f>IF($A382="","",VLOOKUP($A382,'Annex 2 Designated EHV charges'!$A:$O,7,0))</f>
        <v/>
      </c>
      <c r="E382" s="57" t="str">
        <f>IFERROR(IF(VLOOKUP($A382,'Annex 2 Designated EHV charges'!$A:$O,9,FALSE)=0,"",VLOOKUP($A382,'Annex 2 Designated EHV charges'!$A:$O,9,FALSE)),"")</f>
        <v/>
      </c>
      <c r="F382" s="58" t="str">
        <f>IFERROR(IF(VLOOKUP($A382,'Annex 2 Designated EHV charges'!$A:$O,10,FALSE)=0,"",VLOOKUP($A382,'Annex 2 Designated EHV charges'!$A:$O,10,FALSE)),"")</f>
        <v/>
      </c>
      <c r="G382" s="58" t="str">
        <f>IFERROR(IF(VLOOKUP($A382,'Annex 2 Designated EHV charges'!$A:$O,11,FALSE)=0,"",VLOOKUP($A382,'Annex 2 Designated EHV charges'!$A:$O,11,FALSE)),"")</f>
        <v/>
      </c>
      <c r="H382" s="48" t="str">
        <f>IFERROR(IF(VLOOKUP($A382,'Annex 2 Designated EHV charges'!$A:$O,12,FALSE)=0,"",VLOOKUP($A382,'Annex 2 Designated EHV charges'!$A:$O,12,FALSE)),"")</f>
        <v/>
      </c>
    </row>
    <row r="383" spans="1:8" x14ac:dyDescent="0.2">
      <c r="A383" s="48" t="str" cm="1">
        <f t="array" ref="A383">IFERROR(INDEX('Annex 2 Designated EHV charges'!$A$10:$A$400, MATCH(0, IF(ISBLANK('Annex 2 Designated EHV charges'!$A$10:$A$400),1, COUNTIF(A$4:$A382, 'Annex 2 Designated EHV charges'!$A$10:$A$400)), 0)),"")</f>
        <v/>
      </c>
      <c r="B383" s="48" t="str">
        <f>IF($A383="","",VLOOKUP($A383,'Annex 2 Designated EHV charges'!$A:$O,2,0))</f>
        <v/>
      </c>
      <c r="C383" s="56" t="str">
        <f>IF($A383="","",VLOOKUP($A383,'Annex 2 Designated EHV charges'!$A:$O,3,0))</f>
        <v/>
      </c>
      <c r="D383" s="56" t="str">
        <f>IF($A383="","",VLOOKUP($A383,'Annex 2 Designated EHV charges'!$A:$O,7,0))</f>
        <v/>
      </c>
      <c r="E383" s="57" t="str">
        <f>IFERROR(IF(VLOOKUP($A383,'Annex 2 Designated EHV charges'!$A:$O,9,FALSE)=0,"",VLOOKUP($A383,'Annex 2 Designated EHV charges'!$A:$O,9,FALSE)),"")</f>
        <v/>
      </c>
      <c r="F383" s="58" t="str">
        <f>IFERROR(IF(VLOOKUP($A383,'Annex 2 Designated EHV charges'!$A:$O,10,FALSE)=0,"",VLOOKUP($A383,'Annex 2 Designated EHV charges'!$A:$O,10,FALSE)),"")</f>
        <v/>
      </c>
      <c r="G383" s="58" t="str">
        <f>IFERROR(IF(VLOOKUP($A383,'Annex 2 Designated EHV charges'!$A:$O,11,FALSE)=0,"",VLOOKUP($A383,'Annex 2 Designated EHV charges'!$A:$O,11,FALSE)),"")</f>
        <v/>
      </c>
      <c r="H383" s="48" t="str">
        <f>IFERROR(IF(VLOOKUP($A383,'Annex 2 Designated EHV charges'!$A:$O,12,FALSE)=0,"",VLOOKUP($A383,'Annex 2 Designated EHV charges'!$A:$O,12,FALSE)),"")</f>
        <v/>
      </c>
    </row>
    <row r="384" spans="1:8" x14ac:dyDescent="0.2">
      <c r="A384" s="48" t="str" cm="1">
        <f t="array" ref="A384">IFERROR(INDEX('Annex 2 Designated EHV charges'!$A$10:$A$400, MATCH(0, IF(ISBLANK('Annex 2 Designated EHV charges'!$A$10:$A$400),1, COUNTIF(A$4:$A383, 'Annex 2 Designated EHV charges'!$A$10:$A$400)), 0)),"")</f>
        <v/>
      </c>
      <c r="B384" s="48" t="str">
        <f>IF($A384="","",VLOOKUP($A384,'Annex 2 Designated EHV charges'!$A:$O,2,0))</f>
        <v/>
      </c>
      <c r="C384" s="56" t="str">
        <f>IF($A384="","",VLOOKUP($A384,'Annex 2 Designated EHV charges'!$A:$O,3,0))</f>
        <v/>
      </c>
      <c r="D384" s="56" t="str">
        <f>IF($A384="","",VLOOKUP($A384,'Annex 2 Designated EHV charges'!$A:$O,7,0))</f>
        <v/>
      </c>
      <c r="E384" s="57" t="str">
        <f>IFERROR(IF(VLOOKUP($A384,'Annex 2 Designated EHV charges'!$A:$O,9,FALSE)=0,"",VLOOKUP($A384,'Annex 2 Designated EHV charges'!$A:$O,9,FALSE)),"")</f>
        <v/>
      </c>
      <c r="F384" s="58" t="str">
        <f>IFERROR(IF(VLOOKUP($A384,'Annex 2 Designated EHV charges'!$A:$O,10,FALSE)=0,"",VLOOKUP($A384,'Annex 2 Designated EHV charges'!$A:$O,10,FALSE)),"")</f>
        <v/>
      </c>
      <c r="G384" s="58" t="str">
        <f>IFERROR(IF(VLOOKUP($A384,'Annex 2 Designated EHV charges'!$A:$O,11,FALSE)=0,"",VLOOKUP($A384,'Annex 2 Designated EHV charges'!$A:$O,11,FALSE)),"")</f>
        <v/>
      </c>
      <c r="H384" s="48" t="str">
        <f>IFERROR(IF(VLOOKUP($A384,'Annex 2 Designated EHV charges'!$A:$O,12,FALSE)=0,"",VLOOKUP($A384,'Annex 2 Designated EHV charges'!$A:$O,12,FALSE)),"")</f>
        <v/>
      </c>
    </row>
    <row r="385" spans="1:8" x14ac:dyDescent="0.2">
      <c r="A385" s="48" t="str" cm="1">
        <f t="array" ref="A385">IFERROR(INDEX('Annex 2 Designated EHV charges'!$A$10:$A$400, MATCH(0, IF(ISBLANK('Annex 2 Designated EHV charges'!$A$10:$A$400),1, COUNTIF(A$4:$A384, 'Annex 2 Designated EHV charges'!$A$10:$A$400)), 0)),"")</f>
        <v/>
      </c>
      <c r="B385" s="48" t="str">
        <f>IF($A385="","",VLOOKUP($A385,'Annex 2 Designated EHV charges'!$A:$O,2,0))</f>
        <v/>
      </c>
      <c r="C385" s="56" t="str">
        <f>IF($A385="","",VLOOKUP($A385,'Annex 2 Designated EHV charges'!$A:$O,3,0))</f>
        <v/>
      </c>
      <c r="D385" s="56" t="str">
        <f>IF($A385="","",VLOOKUP($A385,'Annex 2 Designated EHV charges'!$A:$O,7,0))</f>
        <v/>
      </c>
      <c r="E385" s="57" t="str">
        <f>IFERROR(IF(VLOOKUP($A385,'Annex 2 Designated EHV charges'!$A:$O,9,FALSE)=0,"",VLOOKUP($A385,'Annex 2 Designated EHV charges'!$A:$O,9,FALSE)),"")</f>
        <v/>
      </c>
      <c r="F385" s="58" t="str">
        <f>IFERROR(IF(VLOOKUP($A385,'Annex 2 Designated EHV charges'!$A:$O,10,FALSE)=0,"",VLOOKUP($A385,'Annex 2 Designated EHV charges'!$A:$O,10,FALSE)),"")</f>
        <v/>
      </c>
      <c r="G385" s="58" t="str">
        <f>IFERROR(IF(VLOOKUP($A385,'Annex 2 Designated EHV charges'!$A:$O,11,FALSE)=0,"",VLOOKUP($A385,'Annex 2 Designated EHV charges'!$A:$O,11,FALSE)),"")</f>
        <v/>
      </c>
      <c r="H385" s="48" t="str">
        <f>IFERROR(IF(VLOOKUP($A385,'Annex 2 Designated EHV charges'!$A:$O,12,FALSE)=0,"",VLOOKUP($A385,'Annex 2 Designated EHV charges'!$A:$O,12,FALSE)),"")</f>
        <v/>
      </c>
    </row>
    <row r="386" spans="1:8" x14ac:dyDescent="0.2">
      <c r="A386" s="48" t="str" cm="1">
        <f t="array" ref="A386">IFERROR(INDEX('Annex 2 Designated EHV charges'!$A$10:$A$400, MATCH(0, IF(ISBLANK('Annex 2 Designated EHV charges'!$A$10:$A$400),1, COUNTIF(A$4:$A385, 'Annex 2 Designated EHV charges'!$A$10:$A$400)), 0)),"")</f>
        <v/>
      </c>
      <c r="B386" s="48" t="str">
        <f>IF($A386="","",VLOOKUP($A386,'Annex 2 Designated EHV charges'!$A:$O,2,0))</f>
        <v/>
      </c>
      <c r="C386" s="56" t="str">
        <f>IF($A386="","",VLOOKUP($A386,'Annex 2 Designated EHV charges'!$A:$O,3,0))</f>
        <v/>
      </c>
      <c r="D386" s="56" t="str">
        <f>IF($A386="","",VLOOKUP($A386,'Annex 2 Designated EHV charges'!$A:$O,7,0))</f>
        <v/>
      </c>
      <c r="E386" s="57" t="str">
        <f>IFERROR(IF(VLOOKUP($A386,'Annex 2 Designated EHV charges'!$A:$O,9,FALSE)=0,"",VLOOKUP($A386,'Annex 2 Designated EHV charges'!$A:$O,9,FALSE)),"")</f>
        <v/>
      </c>
      <c r="F386" s="58" t="str">
        <f>IFERROR(IF(VLOOKUP($A386,'Annex 2 Designated EHV charges'!$A:$O,10,FALSE)=0,"",VLOOKUP($A386,'Annex 2 Designated EHV charges'!$A:$O,10,FALSE)),"")</f>
        <v/>
      </c>
      <c r="G386" s="58" t="str">
        <f>IFERROR(IF(VLOOKUP($A386,'Annex 2 Designated EHV charges'!$A:$O,11,FALSE)=0,"",VLOOKUP($A386,'Annex 2 Designated EHV charges'!$A:$O,11,FALSE)),"")</f>
        <v/>
      </c>
      <c r="H386" s="48" t="str">
        <f>IFERROR(IF(VLOOKUP($A386,'Annex 2 Designated EHV charges'!$A:$O,12,FALSE)=0,"",VLOOKUP($A386,'Annex 2 Designated EHV charges'!$A:$O,12,FALSE)),"")</f>
        <v/>
      </c>
    </row>
    <row r="387" spans="1:8" x14ac:dyDescent="0.2">
      <c r="A387" s="48" t="str" cm="1">
        <f t="array" ref="A387">IFERROR(INDEX('Annex 2 Designated EHV charges'!$A$10:$A$400, MATCH(0, IF(ISBLANK('Annex 2 Designated EHV charges'!$A$10:$A$400),1, COUNTIF(A$4:$A386, 'Annex 2 Designated EHV charges'!$A$10:$A$400)), 0)),"")</f>
        <v/>
      </c>
      <c r="B387" s="48" t="str">
        <f>IF($A387="","",VLOOKUP($A387,'Annex 2 Designated EHV charges'!$A:$O,2,0))</f>
        <v/>
      </c>
      <c r="C387" s="56" t="str">
        <f>IF($A387="","",VLOOKUP($A387,'Annex 2 Designated EHV charges'!$A:$O,3,0))</f>
        <v/>
      </c>
      <c r="D387" s="56" t="str">
        <f>IF($A387="","",VLOOKUP($A387,'Annex 2 Designated EHV charges'!$A:$O,7,0))</f>
        <v/>
      </c>
      <c r="E387" s="57" t="str">
        <f>IFERROR(IF(VLOOKUP($A387,'Annex 2 Designated EHV charges'!$A:$O,9,FALSE)=0,"",VLOOKUP($A387,'Annex 2 Designated EHV charges'!$A:$O,9,FALSE)),"")</f>
        <v/>
      </c>
      <c r="F387" s="58" t="str">
        <f>IFERROR(IF(VLOOKUP($A387,'Annex 2 Designated EHV charges'!$A:$O,10,FALSE)=0,"",VLOOKUP($A387,'Annex 2 Designated EHV charges'!$A:$O,10,FALSE)),"")</f>
        <v/>
      </c>
      <c r="G387" s="58" t="str">
        <f>IFERROR(IF(VLOOKUP($A387,'Annex 2 Designated EHV charges'!$A:$O,11,FALSE)=0,"",VLOOKUP($A387,'Annex 2 Designated EHV charges'!$A:$O,11,FALSE)),"")</f>
        <v/>
      </c>
      <c r="H387" s="48" t="str">
        <f>IFERROR(IF(VLOOKUP($A387,'Annex 2 Designated EHV charges'!$A:$O,12,FALSE)=0,"",VLOOKUP($A387,'Annex 2 Designated EHV charges'!$A:$O,12,FALSE)),"")</f>
        <v/>
      </c>
    </row>
    <row r="388" spans="1:8" x14ac:dyDescent="0.2">
      <c r="A388" s="48" t="str" cm="1">
        <f t="array" ref="A388">IFERROR(INDEX('Annex 2 Designated EHV charges'!$A$10:$A$400, MATCH(0, IF(ISBLANK('Annex 2 Designated EHV charges'!$A$10:$A$400),1, COUNTIF(A$4:$A387, 'Annex 2 Designated EHV charges'!$A$10:$A$400)), 0)),"")</f>
        <v/>
      </c>
      <c r="B388" s="48" t="str">
        <f>IF($A388="","",VLOOKUP($A388,'Annex 2 Designated EHV charges'!$A:$O,2,0))</f>
        <v/>
      </c>
      <c r="C388" s="56" t="str">
        <f>IF($A388="","",VLOOKUP($A388,'Annex 2 Designated EHV charges'!$A:$O,3,0))</f>
        <v/>
      </c>
      <c r="D388" s="56" t="str">
        <f>IF($A388="","",VLOOKUP($A388,'Annex 2 Designated EHV charges'!$A:$O,7,0))</f>
        <v/>
      </c>
      <c r="E388" s="57" t="str">
        <f>IFERROR(IF(VLOOKUP($A388,'Annex 2 Designated EHV charges'!$A:$O,9,FALSE)=0,"",VLOOKUP($A388,'Annex 2 Designated EHV charges'!$A:$O,9,FALSE)),"")</f>
        <v/>
      </c>
      <c r="F388" s="58" t="str">
        <f>IFERROR(IF(VLOOKUP($A388,'Annex 2 Designated EHV charges'!$A:$O,10,FALSE)=0,"",VLOOKUP($A388,'Annex 2 Designated EHV charges'!$A:$O,10,FALSE)),"")</f>
        <v/>
      </c>
      <c r="G388" s="58" t="str">
        <f>IFERROR(IF(VLOOKUP($A388,'Annex 2 Designated EHV charges'!$A:$O,11,FALSE)=0,"",VLOOKUP($A388,'Annex 2 Designated EHV charges'!$A:$O,11,FALSE)),"")</f>
        <v/>
      </c>
      <c r="H388" s="48" t="str">
        <f>IFERROR(IF(VLOOKUP($A388,'Annex 2 Designated EHV charges'!$A:$O,12,FALSE)=0,"",VLOOKUP($A388,'Annex 2 Designated EHV charges'!$A:$O,12,FALSE)),"")</f>
        <v/>
      </c>
    </row>
    <row r="389" spans="1:8" x14ac:dyDescent="0.2">
      <c r="A389" s="48" t="str" cm="1">
        <f t="array" ref="A389">IFERROR(INDEX('Annex 2 Designated EHV charges'!$A$10:$A$400, MATCH(0, IF(ISBLANK('Annex 2 Designated EHV charges'!$A$10:$A$400),1, COUNTIF(A$4:$A388, 'Annex 2 Designated EHV charges'!$A$10:$A$400)), 0)),"")</f>
        <v/>
      </c>
      <c r="B389" s="48" t="str">
        <f>IF($A389="","",VLOOKUP($A389,'Annex 2 Designated EHV charges'!$A:$O,2,0))</f>
        <v/>
      </c>
      <c r="C389" s="56" t="str">
        <f>IF($A389="","",VLOOKUP($A389,'Annex 2 Designated EHV charges'!$A:$O,3,0))</f>
        <v/>
      </c>
      <c r="D389" s="56" t="str">
        <f>IF($A389="","",VLOOKUP($A389,'Annex 2 Designated EHV charges'!$A:$O,7,0))</f>
        <v/>
      </c>
      <c r="E389" s="57" t="str">
        <f>IFERROR(IF(VLOOKUP($A389,'Annex 2 Designated EHV charges'!$A:$O,9,FALSE)=0,"",VLOOKUP($A389,'Annex 2 Designated EHV charges'!$A:$O,9,FALSE)),"")</f>
        <v/>
      </c>
      <c r="F389" s="58" t="str">
        <f>IFERROR(IF(VLOOKUP($A389,'Annex 2 Designated EHV charges'!$A:$O,10,FALSE)=0,"",VLOOKUP($A389,'Annex 2 Designated EHV charges'!$A:$O,10,FALSE)),"")</f>
        <v/>
      </c>
      <c r="G389" s="58" t="str">
        <f>IFERROR(IF(VLOOKUP($A389,'Annex 2 Designated EHV charges'!$A:$O,11,FALSE)=0,"",VLOOKUP($A389,'Annex 2 Designated EHV charges'!$A:$O,11,FALSE)),"")</f>
        <v/>
      </c>
      <c r="H389" s="48" t="str">
        <f>IFERROR(IF(VLOOKUP($A389,'Annex 2 Designated EHV charges'!$A:$O,12,FALSE)=0,"",VLOOKUP($A389,'Annex 2 Designated EHV charges'!$A:$O,12,FALSE)),"")</f>
        <v/>
      </c>
    </row>
    <row r="390" spans="1:8" x14ac:dyDescent="0.2">
      <c r="A390" s="48" t="str" cm="1">
        <f t="array" ref="A390">IFERROR(INDEX('Annex 2 Designated EHV charges'!$A$10:$A$400, MATCH(0, IF(ISBLANK('Annex 2 Designated EHV charges'!$A$10:$A$400),1, COUNTIF(A$4:$A389, 'Annex 2 Designated EHV charges'!$A$10:$A$400)), 0)),"")</f>
        <v/>
      </c>
      <c r="B390" s="48" t="str">
        <f>IF($A390="","",VLOOKUP($A390,'Annex 2 Designated EHV charges'!$A:$O,2,0))</f>
        <v/>
      </c>
      <c r="C390" s="56" t="str">
        <f>IF($A390="","",VLOOKUP($A390,'Annex 2 Designated EHV charges'!$A:$O,3,0))</f>
        <v/>
      </c>
      <c r="D390" s="56" t="str">
        <f>IF($A390="","",VLOOKUP($A390,'Annex 2 Designated EHV charges'!$A:$O,7,0))</f>
        <v/>
      </c>
      <c r="E390" s="57" t="str">
        <f>IFERROR(IF(VLOOKUP($A390,'Annex 2 Designated EHV charges'!$A:$O,9,FALSE)=0,"",VLOOKUP($A390,'Annex 2 Designated EHV charges'!$A:$O,9,FALSE)),"")</f>
        <v/>
      </c>
      <c r="F390" s="58" t="str">
        <f>IFERROR(IF(VLOOKUP($A390,'Annex 2 Designated EHV charges'!$A:$O,10,FALSE)=0,"",VLOOKUP($A390,'Annex 2 Designated EHV charges'!$A:$O,10,FALSE)),"")</f>
        <v/>
      </c>
      <c r="G390" s="58" t="str">
        <f>IFERROR(IF(VLOOKUP($A390,'Annex 2 Designated EHV charges'!$A:$O,11,FALSE)=0,"",VLOOKUP($A390,'Annex 2 Designated EHV charges'!$A:$O,11,FALSE)),"")</f>
        <v/>
      </c>
      <c r="H390" s="48" t="str">
        <f>IFERROR(IF(VLOOKUP($A390,'Annex 2 Designated EHV charges'!$A:$O,12,FALSE)=0,"",VLOOKUP($A390,'Annex 2 Designated EHV charges'!$A:$O,12,FALSE)),"")</f>
        <v/>
      </c>
    </row>
    <row r="391" spans="1:8" x14ac:dyDescent="0.2">
      <c r="A391" s="48" t="str" cm="1">
        <f t="array" ref="A391">IFERROR(INDEX('Annex 2 Designated EHV charges'!$A$10:$A$400, MATCH(0, IF(ISBLANK('Annex 2 Designated EHV charges'!$A$10:$A$400),1, COUNTIF(A$4:$A390, 'Annex 2 Designated EHV charges'!$A$10:$A$400)), 0)),"")</f>
        <v/>
      </c>
      <c r="B391" s="48" t="str">
        <f>IF($A391="","",VLOOKUP($A391,'Annex 2 Designated EHV charges'!$A:$O,2,0))</f>
        <v/>
      </c>
      <c r="C391" s="56" t="str">
        <f>IF($A391="","",VLOOKUP($A391,'Annex 2 Designated EHV charges'!$A:$O,3,0))</f>
        <v/>
      </c>
      <c r="D391" s="56" t="str">
        <f>IF($A391="","",VLOOKUP($A391,'Annex 2 Designated EHV charges'!$A:$O,7,0))</f>
        <v/>
      </c>
      <c r="E391" s="57" t="str">
        <f>IFERROR(IF(VLOOKUP($A391,'Annex 2 Designated EHV charges'!$A:$O,9,FALSE)=0,"",VLOOKUP($A391,'Annex 2 Designated EHV charges'!$A:$O,9,FALSE)),"")</f>
        <v/>
      </c>
      <c r="F391" s="58" t="str">
        <f>IFERROR(IF(VLOOKUP($A391,'Annex 2 Designated EHV charges'!$A:$O,10,FALSE)=0,"",VLOOKUP($A391,'Annex 2 Designated EHV charges'!$A:$O,10,FALSE)),"")</f>
        <v/>
      </c>
      <c r="G391" s="58" t="str">
        <f>IFERROR(IF(VLOOKUP($A391,'Annex 2 Designated EHV charges'!$A:$O,11,FALSE)=0,"",VLOOKUP($A391,'Annex 2 Designated EHV charges'!$A:$O,11,FALSE)),"")</f>
        <v/>
      </c>
      <c r="H391" s="48" t="str">
        <f>IFERROR(IF(VLOOKUP($A391,'Annex 2 Designated EHV charges'!$A:$O,12,FALSE)=0,"",VLOOKUP($A391,'Annex 2 Designated EHV charges'!$A:$O,12,FALSE)),"")</f>
        <v/>
      </c>
    </row>
    <row r="392" spans="1:8" x14ac:dyDescent="0.2">
      <c r="A392" s="48" t="str" cm="1">
        <f t="array" ref="A392">IFERROR(INDEX('Annex 2 Designated EHV charges'!$A$10:$A$400, MATCH(0, IF(ISBLANK('Annex 2 Designated EHV charges'!$A$10:$A$400),1, COUNTIF(A$4:$A391, 'Annex 2 Designated EHV charges'!$A$10:$A$400)), 0)),"")</f>
        <v/>
      </c>
      <c r="B392" s="48" t="str">
        <f>IF($A392="","",VLOOKUP($A392,'Annex 2 Designated EHV charges'!$A:$O,2,0))</f>
        <v/>
      </c>
      <c r="C392" s="56" t="str">
        <f>IF($A392="","",VLOOKUP($A392,'Annex 2 Designated EHV charges'!$A:$O,3,0))</f>
        <v/>
      </c>
      <c r="D392" s="56" t="str">
        <f>IF($A392="","",VLOOKUP($A392,'Annex 2 Designated EHV charges'!$A:$O,7,0))</f>
        <v/>
      </c>
      <c r="E392" s="57" t="str">
        <f>IFERROR(IF(VLOOKUP($A392,'Annex 2 Designated EHV charges'!$A:$O,9,FALSE)=0,"",VLOOKUP($A392,'Annex 2 Designated EHV charges'!$A:$O,9,FALSE)),"")</f>
        <v/>
      </c>
      <c r="F392" s="58" t="str">
        <f>IFERROR(IF(VLOOKUP($A392,'Annex 2 Designated EHV charges'!$A:$O,10,FALSE)=0,"",VLOOKUP($A392,'Annex 2 Designated EHV charges'!$A:$O,10,FALSE)),"")</f>
        <v/>
      </c>
      <c r="G392" s="58" t="str">
        <f>IFERROR(IF(VLOOKUP($A392,'Annex 2 Designated EHV charges'!$A:$O,11,FALSE)=0,"",VLOOKUP($A392,'Annex 2 Designated EHV charges'!$A:$O,11,FALSE)),"")</f>
        <v/>
      </c>
      <c r="H392" s="48" t="str">
        <f>IFERROR(IF(VLOOKUP($A392,'Annex 2 Designated EHV charges'!$A:$O,12,FALSE)=0,"",VLOOKUP($A392,'Annex 2 Designated EHV charges'!$A:$O,12,FALSE)),"")</f>
        <v/>
      </c>
    </row>
    <row r="393" spans="1:8" x14ac:dyDescent="0.2">
      <c r="A393" s="48" t="str" cm="1">
        <f t="array" ref="A393">IFERROR(INDEX('Annex 2 Designated EHV charges'!$A$10:$A$400, MATCH(0, IF(ISBLANK('Annex 2 Designated EHV charges'!$A$10:$A$400),1, COUNTIF(A$4:$A392, 'Annex 2 Designated EHV charges'!$A$10:$A$400)), 0)),"")</f>
        <v/>
      </c>
      <c r="B393" s="48" t="str">
        <f>IF($A393="","",VLOOKUP($A393,'Annex 2 Designated EHV charges'!$A:$O,2,0))</f>
        <v/>
      </c>
      <c r="C393" s="56" t="str">
        <f>IF($A393="","",VLOOKUP($A393,'Annex 2 Designated EHV charges'!$A:$O,3,0))</f>
        <v/>
      </c>
      <c r="D393" s="56" t="str">
        <f>IF($A393="","",VLOOKUP($A393,'Annex 2 Designated EHV charges'!$A:$O,7,0))</f>
        <v/>
      </c>
      <c r="E393" s="57" t="str">
        <f>IFERROR(IF(VLOOKUP($A393,'Annex 2 Designated EHV charges'!$A:$O,9,FALSE)=0,"",VLOOKUP($A393,'Annex 2 Designated EHV charges'!$A:$O,9,FALSE)),"")</f>
        <v/>
      </c>
      <c r="F393" s="58" t="str">
        <f>IFERROR(IF(VLOOKUP($A393,'Annex 2 Designated EHV charges'!$A:$O,10,FALSE)=0,"",VLOOKUP($A393,'Annex 2 Designated EHV charges'!$A:$O,10,FALSE)),"")</f>
        <v/>
      </c>
      <c r="G393" s="58" t="str">
        <f>IFERROR(IF(VLOOKUP($A393,'Annex 2 Designated EHV charges'!$A:$O,11,FALSE)=0,"",VLOOKUP($A393,'Annex 2 Designated EHV charges'!$A:$O,11,FALSE)),"")</f>
        <v/>
      </c>
      <c r="H393" s="48" t="str">
        <f>IFERROR(IF(VLOOKUP($A393,'Annex 2 Designated EHV charges'!$A:$O,12,FALSE)=0,"",VLOOKUP($A393,'Annex 2 Designated EHV charges'!$A:$O,12,FALSE)),"")</f>
        <v/>
      </c>
    </row>
    <row r="394" spans="1:8" x14ac:dyDescent="0.2">
      <c r="A394" s="48" t="str" cm="1">
        <f t="array" ref="A394">IFERROR(INDEX('Annex 2 Designated EHV charges'!$A$10:$A$400, MATCH(0, IF(ISBLANK('Annex 2 Designated EHV charges'!$A$10:$A$400),1, COUNTIF(A$4:$A393, 'Annex 2 Designated EHV charges'!$A$10:$A$400)), 0)),"")</f>
        <v/>
      </c>
      <c r="B394" s="48" t="str">
        <f>IF($A394="","",VLOOKUP($A394,'Annex 2 Designated EHV charges'!$A:$O,2,0))</f>
        <v/>
      </c>
      <c r="C394" s="56" t="str">
        <f>IF($A394="","",VLOOKUP($A394,'Annex 2 Designated EHV charges'!$A:$O,3,0))</f>
        <v/>
      </c>
      <c r="D394" s="56" t="str">
        <f>IF($A394="","",VLOOKUP($A394,'Annex 2 Designated EHV charges'!$A:$O,7,0))</f>
        <v/>
      </c>
      <c r="E394" s="57" t="str">
        <f>IFERROR(IF(VLOOKUP($A394,'Annex 2 Designated EHV charges'!$A:$O,9,FALSE)=0,"",VLOOKUP($A394,'Annex 2 Designated EHV charges'!$A:$O,9,FALSE)),"")</f>
        <v/>
      </c>
      <c r="F394" s="58" t="str">
        <f>IFERROR(IF(VLOOKUP($A394,'Annex 2 Designated EHV charges'!$A:$O,10,FALSE)=0,"",VLOOKUP($A394,'Annex 2 Designated EHV charges'!$A:$O,10,FALSE)),"")</f>
        <v/>
      </c>
      <c r="G394" s="58" t="str">
        <f>IFERROR(IF(VLOOKUP($A394,'Annex 2 Designated EHV charges'!$A:$O,11,FALSE)=0,"",VLOOKUP($A394,'Annex 2 Designated EHV charges'!$A:$O,11,FALSE)),"")</f>
        <v/>
      </c>
      <c r="H394" s="48" t="str">
        <f>IFERROR(IF(VLOOKUP($A394,'Annex 2 Designated EHV charges'!$A:$O,12,FALSE)=0,"",VLOOKUP($A394,'Annex 2 Designated EHV charges'!$A:$O,12,FALSE)),"")</f>
        <v/>
      </c>
    </row>
    <row r="395" spans="1:8" x14ac:dyDescent="0.2">
      <c r="A395" s="48" t="str" cm="1">
        <f t="array" ref="A395">IFERROR(INDEX('Annex 2 Designated EHV charges'!$A$10:$A$400, MATCH(0, IF(ISBLANK('Annex 2 Designated EHV charges'!$A$10:$A$400),1, COUNTIF(A$4:$A394, 'Annex 2 Designated EHV charges'!$A$10:$A$400)), 0)),"")</f>
        <v/>
      </c>
      <c r="B395" s="48" t="str">
        <f>IF($A395="","",VLOOKUP($A395,'Annex 2 Designated EHV charges'!$A:$O,2,0))</f>
        <v/>
      </c>
      <c r="C395" s="56" t="str">
        <f>IF($A395="","",VLOOKUP($A395,'Annex 2 Designated EHV charges'!$A:$O,3,0))</f>
        <v/>
      </c>
      <c r="D395" s="56" t="str">
        <f>IF($A395="","",VLOOKUP($A395,'Annex 2 Designated EHV charges'!$A:$O,7,0))</f>
        <v/>
      </c>
      <c r="E395" s="57" t="str">
        <f>IFERROR(IF(VLOOKUP($A395,'Annex 2 Designated EHV charges'!$A:$O,9,FALSE)=0,"",VLOOKUP($A395,'Annex 2 Designated EHV charges'!$A:$O,9,FALSE)),"")</f>
        <v/>
      </c>
      <c r="F395" s="58" t="str">
        <f>IFERROR(IF(VLOOKUP($A395,'Annex 2 Designated EHV charges'!$A:$O,10,FALSE)=0,"",VLOOKUP($A395,'Annex 2 Designated EHV charges'!$A:$O,10,FALSE)),"")</f>
        <v/>
      </c>
      <c r="G395" s="58" t="str">
        <f>IFERROR(IF(VLOOKUP($A395,'Annex 2 Designated EHV charges'!$A:$O,11,FALSE)=0,"",VLOOKUP($A395,'Annex 2 Designated EHV charges'!$A:$O,11,FALSE)),"")</f>
        <v/>
      </c>
      <c r="H395" s="48" t="str">
        <f>IFERROR(IF(VLOOKUP($A395,'Annex 2 Designated EHV charges'!$A:$O,12,FALSE)=0,"",VLOOKUP($A395,'Annex 2 Designated EHV charges'!$A:$O,12,FALSE)),"")</f>
        <v/>
      </c>
    </row>
    <row r="396" spans="1:8" x14ac:dyDescent="0.2">
      <c r="A396" s="48" t="str" cm="1">
        <f t="array" ref="A396">IFERROR(INDEX('Annex 2 Designated EHV charges'!$A$10:$A$400, MATCH(0, IF(ISBLANK('Annex 2 Designated EHV charges'!$A$10:$A$400),1, COUNTIF(A$4:$A395, 'Annex 2 Designated EHV charges'!$A$10:$A$400)), 0)),"")</f>
        <v/>
      </c>
      <c r="B396" s="48" t="str">
        <f>IF($A396="","",VLOOKUP($A396,'Annex 2 Designated EHV charges'!$A:$O,2,0))</f>
        <v/>
      </c>
      <c r="C396" s="56" t="str">
        <f>IF($A396="","",VLOOKUP($A396,'Annex 2 Designated EHV charges'!$A:$O,3,0))</f>
        <v/>
      </c>
      <c r="D396" s="56" t="str">
        <f>IF($A396="","",VLOOKUP($A396,'Annex 2 Designated EHV charges'!$A:$O,7,0))</f>
        <v/>
      </c>
      <c r="E396" s="57" t="str">
        <f>IFERROR(IF(VLOOKUP($A396,'Annex 2 Designated EHV charges'!$A:$O,9,FALSE)=0,"",VLOOKUP($A396,'Annex 2 Designated EHV charges'!$A:$O,9,FALSE)),"")</f>
        <v/>
      </c>
      <c r="F396" s="58" t="str">
        <f>IFERROR(IF(VLOOKUP($A396,'Annex 2 Designated EHV charges'!$A:$O,10,FALSE)=0,"",VLOOKUP($A396,'Annex 2 Designated EHV charges'!$A:$O,10,FALSE)),"")</f>
        <v/>
      </c>
      <c r="G396" s="58" t="str">
        <f>IFERROR(IF(VLOOKUP($A396,'Annex 2 Designated EHV charges'!$A:$O,11,FALSE)=0,"",VLOOKUP($A396,'Annex 2 Designated EHV charges'!$A:$O,11,FALSE)),"")</f>
        <v/>
      </c>
      <c r="H396" s="48" t="str">
        <f>IFERROR(IF(VLOOKUP($A396,'Annex 2 Designated EHV charges'!$A:$O,12,FALSE)=0,"",VLOOKUP($A396,'Annex 2 Designated EHV charges'!$A:$O,12,FALSE)),"")</f>
        <v/>
      </c>
    </row>
    <row r="397" spans="1:8" x14ac:dyDescent="0.2">
      <c r="A397" s="48" t="str" cm="1">
        <f t="array" ref="A397">IFERROR(INDEX('Annex 2 Designated EHV charges'!$A$10:$A$400, MATCH(0, IF(ISBLANK('Annex 2 Designated EHV charges'!$A$10:$A$400),1, COUNTIF(A$4:$A396, 'Annex 2 Designated EHV charges'!$A$10:$A$400)), 0)),"")</f>
        <v/>
      </c>
      <c r="B397" s="48" t="str">
        <f>IF($A397="","",VLOOKUP($A397,'Annex 2 Designated EHV charges'!$A:$O,2,0))</f>
        <v/>
      </c>
      <c r="C397" s="56" t="str">
        <f>IF($A397="","",VLOOKUP($A397,'Annex 2 Designated EHV charges'!$A:$O,3,0))</f>
        <v/>
      </c>
      <c r="D397" s="56" t="str">
        <f>IF($A397="","",VLOOKUP($A397,'Annex 2 Designated EHV charges'!$A:$O,7,0))</f>
        <v/>
      </c>
      <c r="E397" s="57" t="str">
        <f>IFERROR(IF(VLOOKUP($A397,'Annex 2 Designated EHV charges'!$A:$O,9,FALSE)=0,"",VLOOKUP($A397,'Annex 2 Designated EHV charges'!$A:$O,9,FALSE)),"")</f>
        <v/>
      </c>
      <c r="F397" s="58" t="str">
        <f>IFERROR(IF(VLOOKUP($A397,'Annex 2 Designated EHV charges'!$A:$O,10,FALSE)=0,"",VLOOKUP($A397,'Annex 2 Designated EHV charges'!$A:$O,10,FALSE)),"")</f>
        <v/>
      </c>
      <c r="G397" s="58" t="str">
        <f>IFERROR(IF(VLOOKUP($A397,'Annex 2 Designated EHV charges'!$A:$O,11,FALSE)=0,"",VLOOKUP($A397,'Annex 2 Designated EHV charges'!$A:$O,11,FALSE)),"")</f>
        <v/>
      </c>
      <c r="H397" s="48" t="str">
        <f>IFERROR(IF(VLOOKUP($A397,'Annex 2 Designated EHV charges'!$A:$O,12,FALSE)=0,"",VLOOKUP($A397,'Annex 2 Designated EHV charges'!$A:$O,12,FALSE)),"")</f>
        <v/>
      </c>
    </row>
    <row r="398" spans="1:8" x14ac:dyDescent="0.2">
      <c r="A398" s="48" t="str" cm="1">
        <f t="array" ref="A398">IFERROR(INDEX('Annex 2 Designated EHV charges'!$A$10:$A$400, MATCH(0, IF(ISBLANK('Annex 2 Designated EHV charges'!$A$10:$A$400),1, COUNTIF(A$4:$A397, 'Annex 2 Designated EHV charges'!$A$10:$A$400)), 0)),"")</f>
        <v/>
      </c>
      <c r="B398" s="48" t="str">
        <f>IF($A398="","",VLOOKUP($A398,'Annex 2 Designated EHV charges'!$A:$O,2,0))</f>
        <v/>
      </c>
      <c r="C398" s="56" t="str">
        <f>IF($A398="","",VLOOKUP($A398,'Annex 2 Designated EHV charges'!$A:$O,3,0))</f>
        <v/>
      </c>
      <c r="D398" s="56" t="str">
        <f>IF($A398="","",VLOOKUP($A398,'Annex 2 Designated EHV charges'!$A:$O,7,0))</f>
        <v/>
      </c>
      <c r="E398" s="57" t="str">
        <f>IFERROR(IF(VLOOKUP($A398,'Annex 2 Designated EHV charges'!$A:$O,9,FALSE)=0,"",VLOOKUP($A398,'Annex 2 Designated EHV charges'!$A:$O,9,FALSE)),"")</f>
        <v/>
      </c>
      <c r="F398" s="58" t="str">
        <f>IFERROR(IF(VLOOKUP($A398,'Annex 2 Designated EHV charges'!$A:$O,10,FALSE)=0,"",VLOOKUP($A398,'Annex 2 Designated EHV charges'!$A:$O,10,FALSE)),"")</f>
        <v/>
      </c>
      <c r="G398" s="58" t="str">
        <f>IFERROR(IF(VLOOKUP($A398,'Annex 2 Designated EHV charges'!$A:$O,11,FALSE)=0,"",VLOOKUP($A398,'Annex 2 Designated EHV charges'!$A:$O,11,FALSE)),"")</f>
        <v/>
      </c>
      <c r="H398" s="48" t="str">
        <f>IFERROR(IF(VLOOKUP($A398,'Annex 2 Designated EHV charges'!$A:$O,12,FALSE)=0,"",VLOOKUP($A398,'Annex 2 Designated EHV charges'!$A:$O,12,FALSE)),"")</f>
        <v/>
      </c>
    </row>
    <row r="399" spans="1:8" x14ac:dyDescent="0.2">
      <c r="A399" s="48" t="str" cm="1">
        <f t="array" ref="A399">IFERROR(INDEX('Annex 2 Designated EHV charges'!$A$10:$A$400, MATCH(0, IF(ISBLANK('Annex 2 Designated EHV charges'!$A$10:$A$400),1, COUNTIF(A$4:$A398, 'Annex 2 Designated EHV charges'!$A$10:$A$400)), 0)),"")</f>
        <v/>
      </c>
      <c r="B399" s="48" t="str">
        <f>IF($A399="","",VLOOKUP($A399,'Annex 2 Designated EHV charges'!$A:$O,2,0))</f>
        <v/>
      </c>
      <c r="C399" s="56" t="str">
        <f>IF($A399="","",VLOOKUP($A399,'Annex 2 Designated EHV charges'!$A:$O,3,0))</f>
        <v/>
      </c>
      <c r="D399" s="56" t="str">
        <f>IF($A399="","",VLOOKUP($A399,'Annex 2 Designated EHV charges'!$A:$O,7,0))</f>
        <v/>
      </c>
      <c r="E399" s="57" t="str">
        <f>IFERROR(IF(VLOOKUP($A399,'Annex 2 Designated EHV charges'!$A:$O,9,FALSE)=0,"",VLOOKUP($A399,'Annex 2 Designated EHV charges'!$A:$O,9,FALSE)),"")</f>
        <v/>
      </c>
      <c r="F399" s="58" t="str">
        <f>IFERROR(IF(VLOOKUP($A399,'Annex 2 Designated EHV charges'!$A:$O,10,FALSE)=0,"",VLOOKUP($A399,'Annex 2 Designated EHV charges'!$A:$O,10,FALSE)),"")</f>
        <v/>
      </c>
      <c r="G399" s="58" t="str">
        <f>IFERROR(IF(VLOOKUP($A399,'Annex 2 Designated EHV charges'!$A:$O,11,FALSE)=0,"",VLOOKUP($A399,'Annex 2 Designated EHV charges'!$A:$O,11,FALSE)),"")</f>
        <v/>
      </c>
      <c r="H399" s="48" t="str">
        <f>IFERROR(IF(VLOOKUP($A399,'Annex 2 Designated EHV charges'!$A:$O,12,FALSE)=0,"",VLOOKUP($A399,'Annex 2 Designated EHV charges'!$A:$O,12,FALSE)),"")</f>
        <v/>
      </c>
    </row>
    <row r="400" spans="1:8" x14ac:dyDescent="0.2">
      <c r="A400" s="48" t="str" cm="1">
        <f t="array" ref="A400">IFERROR(INDEX('Annex 2 Designated EHV charges'!$A$10:$A$400, MATCH(0, IF(ISBLANK('Annex 2 Designated EHV charges'!$A$10:$A$400),1, COUNTIF(A$4:$A399, 'Annex 2 Designated EHV charges'!$A$10:$A$400)), 0)),"")</f>
        <v/>
      </c>
      <c r="B400" s="48" t="str">
        <f>IF($A400="","",VLOOKUP($A400,'Annex 2 Designated EHV charges'!$A:$O,2,0))</f>
        <v/>
      </c>
      <c r="C400" s="56" t="str">
        <f>IF($A400="","",VLOOKUP($A400,'Annex 2 Designated EHV charges'!$A:$O,3,0))</f>
        <v/>
      </c>
      <c r="D400" s="56" t="str">
        <f>IF($A400="","",VLOOKUP($A400,'Annex 2 Designated EHV charges'!$A:$O,7,0))</f>
        <v/>
      </c>
      <c r="E400" s="57" t="str">
        <f>IFERROR(IF(VLOOKUP($A400,'Annex 2 Designated EHV charges'!$A:$O,9,FALSE)=0,"",VLOOKUP($A400,'Annex 2 Designated EHV charges'!$A:$O,9,FALSE)),"")</f>
        <v/>
      </c>
      <c r="F400" s="58" t="str">
        <f>IFERROR(IF(VLOOKUP($A400,'Annex 2 Designated EHV charges'!$A:$O,10,FALSE)=0,"",VLOOKUP($A400,'Annex 2 Designated EHV charges'!$A:$O,10,FALSE)),"")</f>
        <v/>
      </c>
      <c r="G400" s="58" t="str">
        <f>IFERROR(IF(VLOOKUP($A400,'Annex 2 Designated EHV charges'!$A:$O,11,FALSE)=0,"",VLOOKUP($A400,'Annex 2 Designated EHV charges'!$A:$O,11,FALSE)),"")</f>
        <v/>
      </c>
      <c r="H400" s="48" t="str">
        <f>IFERROR(IF(VLOOKUP($A400,'Annex 2 Designated EHV charges'!$A:$O,12,FALSE)=0,"",VLOOKUP($A400,'Annex 2 Designated EHV charges'!$A:$O,12,FALSE)),"")</f>
        <v/>
      </c>
    </row>
    <row r="401" spans="1:8" x14ac:dyDescent="0.2">
      <c r="A401" s="48" t="str" cm="1">
        <f t="array" ref="A401">IFERROR(INDEX('Annex 2 Designated EHV charges'!$A$10:$A$400, MATCH(0, IF(ISBLANK('Annex 2 Designated EHV charges'!$A$10:$A$400),1, COUNTIF(A$4:$A400, 'Annex 2 Designated EHV charges'!$A$10:$A$400)), 0)),"")</f>
        <v/>
      </c>
      <c r="B401" s="48" t="str">
        <f>IF($A401="","",VLOOKUP($A401,'Annex 2 Designated EHV charges'!$A:$O,2,0))</f>
        <v/>
      </c>
      <c r="C401" s="56" t="str">
        <f>IF($A401="","",VLOOKUP($A401,'Annex 2 Designated EHV charges'!$A:$O,3,0))</f>
        <v/>
      </c>
      <c r="D401" s="56" t="str">
        <f>IF($A401="","",VLOOKUP($A401,'Annex 2 Designated EHV charges'!$A:$O,7,0))</f>
        <v/>
      </c>
      <c r="E401" s="57" t="str">
        <f>IFERROR(IF(VLOOKUP($A401,'Annex 2 Designated EHV charges'!$A:$O,9,FALSE)=0,"",VLOOKUP($A401,'Annex 2 Designated EHV charges'!$A:$O,9,FALSE)),"")</f>
        <v/>
      </c>
      <c r="F401" s="58" t="str">
        <f>IFERROR(IF(VLOOKUP($A401,'Annex 2 Designated EHV charges'!$A:$O,10,FALSE)=0,"",VLOOKUP($A401,'Annex 2 Designated EHV charges'!$A:$O,10,FALSE)),"")</f>
        <v/>
      </c>
      <c r="G401" s="58" t="str">
        <f>IFERROR(IF(VLOOKUP($A401,'Annex 2 Designated EHV charges'!$A:$O,11,FALSE)=0,"",VLOOKUP($A401,'Annex 2 Designated EHV charges'!$A:$O,11,FALSE)),"")</f>
        <v/>
      </c>
      <c r="H401" s="48" t="str">
        <f>IFERROR(IF(VLOOKUP($A401,'Annex 2 Designated EHV charges'!$A:$O,12,FALSE)=0,"",VLOOKUP($A401,'Annex 2 Designated EHV charges'!$A:$O,12,FALSE)),"")</f>
        <v/>
      </c>
    </row>
    <row r="402" spans="1:8" x14ac:dyDescent="0.2">
      <c r="A402" s="48" t="str" cm="1">
        <f t="array" ref="A402">IFERROR(INDEX('Annex 2 Designated EHV charges'!$A$10:$A$400, MATCH(0, IF(ISBLANK('Annex 2 Designated EHV charges'!$A$10:$A$400),1, COUNTIF(A$4:$A401, 'Annex 2 Designated EHV charges'!$A$10:$A$400)), 0)),"")</f>
        <v/>
      </c>
      <c r="B402" s="48" t="str">
        <f>IF($A402="","",VLOOKUP($A402,'Annex 2 Designated EHV charges'!$A:$O,2,0))</f>
        <v/>
      </c>
      <c r="C402" s="56" t="str">
        <f>IF($A402="","",VLOOKUP($A402,'Annex 2 Designated EHV charges'!$A:$O,3,0))</f>
        <v/>
      </c>
      <c r="D402" s="56" t="str">
        <f>IF($A402="","",VLOOKUP($A402,'Annex 2 Designated EHV charges'!$A:$O,7,0))</f>
        <v/>
      </c>
      <c r="E402" s="57" t="str">
        <f>IFERROR(IF(VLOOKUP($A402,'Annex 2 Designated EHV charges'!$A:$O,9,FALSE)=0,"",VLOOKUP($A402,'Annex 2 Designated EHV charges'!$A:$O,9,FALSE)),"")</f>
        <v/>
      </c>
      <c r="F402" s="58" t="str">
        <f>IFERROR(IF(VLOOKUP($A402,'Annex 2 Designated EHV charges'!$A:$O,10,FALSE)=0,"",VLOOKUP($A402,'Annex 2 Designated EHV charges'!$A:$O,10,FALSE)),"")</f>
        <v/>
      </c>
      <c r="G402" s="58" t="str">
        <f>IFERROR(IF(VLOOKUP($A402,'Annex 2 Designated EHV charges'!$A:$O,11,FALSE)=0,"",VLOOKUP($A402,'Annex 2 Designated EHV charges'!$A:$O,11,FALSE)),"")</f>
        <v/>
      </c>
      <c r="H402" s="48" t="str">
        <f>IFERROR(IF(VLOOKUP($A402,'Annex 2 Designated EHV charges'!$A:$O,12,FALSE)=0,"",VLOOKUP($A402,'Annex 2 Designated EHV charges'!$A:$O,12,FALSE)),"")</f>
        <v/>
      </c>
    </row>
    <row r="403" spans="1:8" x14ac:dyDescent="0.2">
      <c r="A403" s="48" t="str" cm="1">
        <f t="array" ref="A403">IFERROR(INDEX('Annex 2 Designated EHV charges'!$A$10:$A$400, MATCH(0, IF(ISBLANK('Annex 2 Designated EHV charges'!$A$10:$A$400),1, COUNTIF(A$4:$A402, 'Annex 2 Designated EHV charges'!$A$10:$A$400)), 0)),"")</f>
        <v/>
      </c>
      <c r="B403" s="48" t="str">
        <f>IF($A403="","",VLOOKUP($A403,'Annex 2 Designated EHV charges'!$A:$O,2,0))</f>
        <v/>
      </c>
      <c r="C403" s="56" t="str">
        <f>IF($A403="","",VLOOKUP($A403,'Annex 2 Designated EHV charges'!$A:$O,3,0))</f>
        <v/>
      </c>
      <c r="D403" s="56" t="str">
        <f>IF($A403="","",VLOOKUP($A403,'Annex 2 Designated EHV charges'!$A:$O,7,0))</f>
        <v/>
      </c>
      <c r="E403" s="57" t="str">
        <f>IFERROR(IF(VLOOKUP($A403,'Annex 2 Designated EHV charges'!$A:$O,9,FALSE)=0,"",VLOOKUP($A403,'Annex 2 Designated EHV charges'!$A:$O,9,FALSE)),"")</f>
        <v/>
      </c>
      <c r="F403" s="58" t="str">
        <f>IFERROR(IF(VLOOKUP($A403,'Annex 2 Designated EHV charges'!$A:$O,10,FALSE)=0,"",VLOOKUP($A403,'Annex 2 Designated EHV charges'!$A:$O,10,FALSE)),"")</f>
        <v/>
      </c>
      <c r="G403" s="58" t="str">
        <f>IFERROR(IF(VLOOKUP($A403,'Annex 2 Designated EHV charges'!$A:$O,11,FALSE)=0,"",VLOOKUP($A403,'Annex 2 Designated EHV charges'!$A:$O,11,FALSE)),"")</f>
        <v/>
      </c>
      <c r="H403" s="48" t="str">
        <f>IFERROR(IF(VLOOKUP($A403,'Annex 2 Designated EHV charges'!$A:$O,12,FALSE)=0,"",VLOOKUP($A403,'Annex 2 Designated EHV charges'!$A:$O,12,FALSE)),"")</f>
        <v/>
      </c>
    </row>
    <row r="404" spans="1:8" x14ac:dyDescent="0.2">
      <c r="A404" s="48" t="str" cm="1">
        <f t="array" ref="A404">IFERROR(INDEX('Annex 2 Designated EHV charges'!$A$10:$A$400, MATCH(0, IF(ISBLANK('Annex 2 Designated EHV charges'!$A$10:$A$400),1, COUNTIF(A$4:$A403, 'Annex 2 Designated EHV charges'!$A$10:$A$400)), 0)),"")</f>
        <v/>
      </c>
      <c r="B404" s="48" t="str">
        <f>IF($A404="","",VLOOKUP($A404,'Annex 2 Designated EHV charges'!$A:$O,2,0))</f>
        <v/>
      </c>
      <c r="C404" s="56" t="str">
        <f>IF($A404="","",VLOOKUP($A404,'Annex 2 Designated EHV charges'!$A:$O,3,0))</f>
        <v/>
      </c>
      <c r="D404" s="56" t="str">
        <f>IF($A404="","",VLOOKUP($A404,'Annex 2 Designated EHV charges'!$A:$O,7,0))</f>
        <v/>
      </c>
      <c r="E404" s="57" t="str">
        <f>IFERROR(IF(VLOOKUP($A404,'Annex 2 Designated EHV charges'!$A:$O,9,FALSE)=0,"",VLOOKUP($A404,'Annex 2 Designated EHV charges'!$A:$O,9,FALSE)),"")</f>
        <v/>
      </c>
      <c r="F404" s="58" t="str">
        <f>IFERROR(IF(VLOOKUP($A404,'Annex 2 Designated EHV charges'!$A:$O,10,FALSE)=0,"",VLOOKUP($A404,'Annex 2 Designated EHV charges'!$A:$O,10,FALSE)),"")</f>
        <v/>
      </c>
      <c r="G404" s="58" t="str">
        <f>IFERROR(IF(VLOOKUP($A404,'Annex 2 Designated EHV charges'!$A:$O,11,FALSE)=0,"",VLOOKUP($A404,'Annex 2 Designated EHV charges'!$A:$O,11,FALSE)),"")</f>
        <v/>
      </c>
      <c r="H404" s="48" t="str">
        <f>IFERROR(IF(VLOOKUP($A404,'Annex 2 Designated EHV charges'!$A:$O,12,FALSE)=0,"",VLOOKUP($A404,'Annex 2 Designated EHV charges'!$A:$O,12,FALSE)),"")</f>
        <v/>
      </c>
    </row>
    <row r="405" spans="1:8" x14ac:dyDescent="0.2">
      <c r="A405" s="48" t="str" cm="1">
        <f t="array" ref="A405">IFERROR(INDEX('Annex 2 Designated EHV charges'!$A$10:$A$400, MATCH(0, IF(ISBLANK('Annex 2 Designated EHV charges'!$A$10:$A$400),1, COUNTIF(A$4:$A404, 'Annex 2 Designated EHV charges'!$A$10:$A$400)), 0)),"")</f>
        <v/>
      </c>
      <c r="B405" s="48" t="str">
        <f>IF($A405="","",VLOOKUP($A405,'Annex 2 Designated EHV charges'!$A:$O,2,0))</f>
        <v/>
      </c>
      <c r="C405" s="56" t="str">
        <f>IF($A405="","",VLOOKUP($A405,'Annex 2 Designated EHV charges'!$A:$O,3,0))</f>
        <v/>
      </c>
      <c r="D405" s="56" t="str">
        <f>IF($A405="","",VLOOKUP($A405,'Annex 2 Designated EHV charges'!$A:$O,7,0))</f>
        <v/>
      </c>
      <c r="E405" s="57" t="str">
        <f>IFERROR(IF(VLOOKUP($A405,'Annex 2 Designated EHV charges'!$A:$O,9,FALSE)=0,"",VLOOKUP($A405,'Annex 2 Designated EHV charges'!$A:$O,9,FALSE)),"")</f>
        <v/>
      </c>
      <c r="F405" s="58" t="str">
        <f>IFERROR(IF(VLOOKUP($A405,'Annex 2 Designated EHV charges'!$A:$O,10,FALSE)=0,"",VLOOKUP($A405,'Annex 2 Designated EHV charges'!$A:$O,10,FALSE)),"")</f>
        <v/>
      </c>
      <c r="G405" s="58" t="str">
        <f>IFERROR(IF(VLOOKUP($A405,'Annex 2 Designated EHV charges'!$A:$O,11,FALSE)=0,"",VLOOKUP($A405,'Annex 2 Designated EHV charges'!$A:$O,11,FALSE)),"")</f>
        <v/>
      </c>
      <c r="H405" s="48" t="str">
        <f>IFERROR(IF(VLOOKUP($A405,'Annex 2 Designated EHV charges'!$A:$O,12,FALSE)=0,"",VLOOKUP($A405,'Annex 2 Designated EHV charges'!$A:$O,12,FALSE)),"")</f>
        <v/>
      </c>
    </row>
    <row r="406" spans="1:8" x14ac:dyDescent="0.2">
      <c r="A406" s="48" t="str" cm="1">
        <f t="array" ref="A406">IFERROR(INDEX('Annex 2 Designated EHV charges'!$A$10:$A$400, MATCH(0, IF(ISBLANK('Annex 2 Designated EHV charges'!$A$10:$A$400),1, COUNTIF(A$4:$A405, 'Annex 2 Designated EHV charges'!$A$10:$A$400)), 0)),"")</f>
        <v/>
      </c>
      <c r="B406" s="48" t="str">
        <f>IF($A406="","",VLOOKUP($A406,'Annex 2 Designated EHV charges'!$A:$O,2,0))</f>
        <v/>
      </c>
      <c r="C406" s="56" t="str">
        <f>IF($A406="","",VLOOKUP($A406,'Annex 2 Designated EHV charges'!$A:$O,3,0))</f>
        <v/>
      </c>
      <c r="D406" s="56" t="str">
        <f>IF($A406="","",VLOOKUP($A406,'Annex 2 Designated EHV charges'!$A:$O,7,0))</f>
        <v/>
      </c>
      <c r="E406" s="57" t="str">
        <f>IFERROR(IF(VLOOKUP($A406,'Annex 2 Designated EHV charges'!$A:$O,9,FALSE)=0,"",VLOOKUP($A406,'Annex 2 Designated EHV charges'!$A:$O,9,FALSE)),"")</f>
        <v/>
      </c>
      <c r="F406" s="58" t="str">
        <f>IFERROR(IF(VLOOKUP($A406,'Annex 2 Designated EHV charges'!$A:$O,10,FALSE)=0,"",VLOOKUP($A406,'Annex 2 Designated EHV charges'!$A:$O,10,FALSE)),"")</f>
        <v/>
      </c>
      <c r="G406" s="58" t="str">
        <f>IFERROR(IF(VLOOKUP($A406,'Annex 2 Designated EHV charges'!$A:$O,11,FALSE)=0,"",VLOOKUP($A406,'Annex 2 Designated EHV charges'!$A:$O,11,FALSE)),"")</f>
        <v/>
      </c>
      <c r="H406" s="48" t="str">
        <f>IFERROR(IF(VLOOKUP($A406,'Annex 2 Designated EHV charges'!$A:$O,12,FALSE)=0,"",VLOOKUP($A406,'Annex 2 Designated EHV charges'!$A:$O,12,FALSE)),"")</f>
        <v/>
      </c>
    </row>
    <row r="407" spans="1:8" x14ac:dyDescent="0.2">
      <c r="A407" s="48" t="str" cm="1">
        <f t="array" ref="A407">IFERROR(INDEX('Annex 2 Designated EHV charges'!$A$10:$A$400, MATCH(0, IF(ISBLANK('Annex 2 Designated EHV charges'!$A$10:$A$400),1, COUNTIF(A$4:$A406, 'Annex 2 Designated EHV charges'!$A$10:$A$400)), 0)),"")</f>
        <v/>
      </c>
      <c r="B407" s="48" t="str">
        <f>IF($A407="","",VLOOKUP($A407,'Annex 2 Designated EHV charges'!$A:$O,2,0))</f>
        <v/>
      </c>
      <c r="C407" s="56" t="str">
        <f>IF($A407="","",VLOOKUP($A407,'Annex 2 Designated EHV charges'!$A:$O,3,0))</f>
        <v/>
      </c>
      <c r="D407" s="56" t="str">
        <f>IF($A407="","",VLOOKUP($A407,'Annex 2 Designated EHV charges'!$A:$O,7,0))</f>
        <v/>
      </c>
      <c r="E407" s="57" t="str">
        <f>IFERROR(IF(VLOOKUP($A407,'Annex 2 Designated EHV charges'!$A:$O,9,FALSE)=0,"",VLOOKUP($A407,'Annex 2 Designated EHV charges'!$A:$O,9,FALSE)),"")</f>
        <v/>
      </c>
      <c r="F407" s="58" t="str">
        <f>IFERROR(IF(VLOOKUP($A407,'Annex 2 Designated EHV charges'!$A:$O,10,FALSE)=0,"",VLOOKUP($A407,'Annex 2 Designated EHV charges'!$A:$O,10,FALSE)),"")</f>
        <v/>
      </c>
      <c r="G407" s="58" t="str">
        <f>IFERROR(IF(VLOOKUP($A407,'Annex 2 Designated EHV charges'!$A:$O,11,FALSE)=0,"",VLOOKUP($A407,'Annex 2 Designated EHV charges'!$A:$O,11,FALSE)),"")</f>
        <v/>
      </c>
      <c r="H407" s="48" t="str">
        <f>IFERROR(IF(VLOOKUP($A407,'Annex 2 Designated EHV charges'!$A:$O,12,FALSE)=0,"",VLOOKUP($A407,'Annex 2 Designated EHV charges'!$A:$O,12,FALSE)),"")</f>
        <v/>
      </c>
    </row>
    <row r="408" spans="1:8" x14ac:dyDescent="0.2">
      <c r="A408" s="48" t="str" cm="1">
        <f t="array" ref="A408">IFERROR(INDEX('Annex 2 Designated EHV charges'!$A$10:$A$400, MATCH(0, IF(ISBLANK('Annex 2 Designated EHV charges'!$A$10:$A$400),1, COUNTIF(A$4:$A407, 'Annex 2 Designated EHV charges'!$A$10:$A$400)), 0)),"")</f>
        <v/>
      </c>
      <c r="B408" s="48" t="str">
        <f>IF($A408="","",VLOOKUP($A408,'Annex 2 Designated EHV charges'!$A:$O,2,0))</f>
        <v/>
      </c>
      <c r="C408" s="56" t="str">
        <f>IF($A408="","",VLOOKUP($A408,'Annex 2 Designated EHV charges'!$A:$O,3,0))</f>
        <v/>
      </c>
      <c r="D408" s="56" t="str">
        <f>IF($A408="","",VLOOKUP($A408,'Annex 2 Designated EHV charges'!$A:$O,7,0))</f>
        <v/>
      </c>
      <c r="E408" s="57" t="str">
        <f>IFERROR(IF(VLOOKUP($A408,'Annex 2 Designated EHV charges'!$A:$O,9,FALSE)=0,"",VLOOKUP($A408,'Annex 2 Designated EHV charges'!$A:$O,9,FALSE)),"")</f>
        <v/>
      </c>
      <c r="F408" s="58" t="str">
        <f>IFERROR(IF(VLOOKUP($A408,'Annex 2 Designated EHV charges'!$A:$O,10,FALSE)=0,"",VLOOKUP($A408,'Annex 2 Designated EHV charges'!$A:$O,10,FALSE)),"")</f>
        <v/>
      </c>
      <c r="G408" s="58" t="str">
        <f>IFERROR(IF(VLOOKUP($A408,'Annex 2 Designated EHV charges'!$A:$O,11,FALSE)=0,"",VLOOKUP($A408,'Annex 2 Designated EHV charges'!$A:$O,11,FALSE)),"")</f>
        <v/>
      </c>
      <c r="H408" s="48" t="str">
        <f>IFERROR(IF(VLOOKUP($A408,'Annex 2 Designated EHV charges'!$A:$O,12,FALSE)=0,"",VLOOKUP($A408,'Annex 2 Designated EHV charges'!$A:$O,12,FALSE)),"")</f>
        <v/>
      </c>
    </row>
    <row r="409" spans="1:8" x14ac:dyDescent="0.2">
      <c r="A409" s="48" t="str" cm="1">
        <f t="array" ref="A409">IFERROR(INDEX('Annex 2 Designated EHV charges'!$A$10:$A$400, MATCH(0, IF(ISBLANK('Annex 2 Designated EHV charges'!$A$10:$A$400),1, COUNTIF(A$4:$A408, 'Annex 2 Designated EHV charges'!$A$10:$A$400)), 0)),"")</f>
        <v/>
      </c>
      <c r="B409" s="48" t="str">
        <f>IF($A409="","",VLOOKUP($A409,'Annex 2 Designated EHV charges'!$A:$O,2,0))</f>
        <v/>
      </c>
      <c r="C409" s="56" t="str">
        <f>IF($A409="","",VLOOKUP($A409,'Annex 2 Designated EHV charges'!$A:$O,3,0))</f>
        <v/>
      </c>
      <c r="D409" s="56" t="str">
        <f>IF($A409="","",VLOOKUP($A409,'Annex 2 Designated EHV charges'!$A:$O,7,0))</f>
        <v/>
      </c>
      <c r="E409" s="57" t="str">
        <f>IFERROR(IF(VLOOKUP($A409,'Annex 2 Designated EHV charges'!$A:$O,9,FALSE)=0,"",VLOOKUP($A409,'Annex 2 Designated EHV charges'!$A:$O,9,FALSE)),"")</f>
        <v/>
      </c>
      <c r="F409" s="58" t="str">
        <f>IFERROR(IF(VLOOKUP($A409,'Annex 2 Designated EHV charges'!$A:$O,10,FALSE)=0,"",VLOOKUP($A409,'Annex 2 Designated EHV charges'!$A:$O,10,FALSE)),"")</f>
        <v/>
      </c>
      <c r="G409" s="58" t="str">
        <f>IFERROR(IF(VLOOKUP($A409,'Annex 2 Designated EHV charges'!$A:$O,11,FALSE)=0,"",VLOOKUP($A409,'Annex 2 Designated EHV charges'!$A:$O,11,FALSE)),"")</f>
        <v/>
      </c>
      <c r="H409" s="48" t="str">
        <f>IFERROR(IF(VLOOKUP($A409,'Annex 2 Designated EHV charges'!$A:$O,12,FALSE)=0,"",VLOOKUP($A409,'Annex 2 Designated EHV charges'!$A:$O,12,FALSE)),"")</f>
        <v/>
      </c>
    </row>
    <row r="410" spans="1:8" x14ac:dyDescent="0.2">
      <c r="A410" s="48" t="str" cm="1">
        <f t="array" ref="A410">IFERROR(INDEX('Annex 2 Designated EHV charges'!$A$10:$A$400, MATCH(0, IF(ISBLANK('Annex 2 Designated EHV charges'!$A$10:$A$400),1, COUNTIF(A$4:$A409, 'Annex 2 Designated EHV charges'!$A$10:$A$400)), 0)),"")</f>
        <v/>
      </c>
      <c r="B410" s="48" t="str">
        <f>IF($A410="","",VLOOKUP($A410,'Annex 2 Designated EHV charges'!$A:$O,2,0))</f>
        <v/>
      </c>
      <c r="C410" s="56" t="str">
        <f>IF($A410="","",VLOOKUP($A410,'Annex 2 Designated EHV charges'!$A:$O,3,0))</f>
        <v/>
      </c>
      <c r="D410" s="56" t="str">
        <f>IF($A410="","",VLOOKUP($A410,'Annex 2 Designated EHV charges'!$A:$O,7,0))</f>
        <v/>
      </c>
      <c r="E410" s="57" t="str">
        <f>IFERROR(IF(VLOOKUP($A410,'Annex 2 Designated EHV charges'!$A:$O,9,FALSE)=0,"",VLOOKUP($A410,'Annex 2 Designated EHV charges'!$A:$O,9,FALSE)),"")</f>
        <v/>
      </c>
      <c r="F410" s="58" t="str">
        <f>IFERROR(IF(VLOOKUP($A410,'Annex 2 Designated EHV charges'!$A:$O,10,FALSE)=0,"",VLOOKUP($A410,'Annex 2 Designated EHV charges'!$A:$O,10,FALSE)),"")</f>
        <v/>
      </c>
      <c r="G410" s="58" t="str">
        <f>IFERROR(IF(VLOOKUP($A410,'Annex 2 Designated EHV charges'!$A:$O,11,FALSE)=0,"",VLOOKUP($A410,'Annex 2 Designated EHV charges'!$A:$O,11,FALSE)),"")</f>
        <v/>
      </c>
      <c r="H410" s="48" t="str">
        <f>IFERROR(IF(VLOOKUP($A410,'Annex 2 Designated EHV charges'!$A:$O,12,FALSE)=0,"",VLOOKUP($A410,'Annex 2 Designated EHV charges'!$A:$O,12,FALSE)),"")</f>
        <v/>
      </c>
    </row>
    <row r="411" spans="1:8" x14ac:dyDescent="0.2">
      <c r="A411" s="48" t="str" cm="1">
        <f t="array" ref="A411">IFERROR(INDEX('Annex 2 Designated EHV charges'!$A$10:$A$400, MATCH(0, IF(ISBLANK('Annex 2 Designated EHV charges'!$A$10:$A$400),1, COUNTIF(A$4:$A410, 'Annex 2 Designated EHV charges'!$A$10:$A$400)), 0)),"")</f>
        <v/>
      </c>
      <c r="B411" s="48" t="str">
        <f>IF($A411="","",VLOOKUP($A411,'Annex 2 Designated EHV charges'!$A:$O,2,0))</f>
        <v/>
      </c>
      <c r="C411" s="56" t="str">
        <f>IF($A411="","",VLOOKUP($A411,'Annex 2 Designated EHV charges'!$A:$O,3,0))</f>
        <v/>
      </c>
      <c r="D411" s="56" t="str">
        <f>IF($A411="","",VLOOKUP($A411,'Annex 2 Designated EHV charges'!$A:$O,7,0))</f>
        <v/>
      </c>
      <c r="E411" s="57" t="str">
        <f>IFERROR(IF(VLOOKUP($A411,'Annex 2 Designated EHV charges'!$A:$O,9,FALSE)=0,"",VLOOKUP($A411,'Annex 2 Designated EHV charges'!$A:$O,9,FALSE)),"")</f>
        <v/>
      </c>
      <c r="F411" s="58" t="str">
        <f>IFERROR(IF(VLOOKUP($A411,'Annex 2 Designated EHV charges'!$A:$O,10,FALSE)=0,"",VLOOKUP($A411,'Annex 2 Designated EHV charges'!$A:$O,10,FALSE)),"")</f>
        <v/>
      </c>
      <c r="G411" s="58" t="str">
        <f>IFERROR(IF(VLOOKUP($A411,'Annex 2 Designated EHV charges'!$A:$O,11,FALSE)=0,"",VLOOKUP($A411,'Annex 2 Designated EHV charges'!$A:$O,11,FALSE)),"")</f>
        <v/>
      </c>
      <c r="H411" s="48" t="str">
        <f>IFERROR(IF(VLOOKUP($A411,'Annex 2 Designated EHV charges'!$A:$O,12,FALSE)=0,"",VLOOKUP($A411,'Annex 2 Designated EHV charges'!$A:$O,12,FALSE)),"")</f>
        <v/>
      </c>
    </row>
    <row r="412" spans="1:8" x14ac:dyDescent="0.2">
      <c r="A412" s="48" t="str" cm="1">
        <f t="array" ref="A412">IFERROR(INDEX('Annex 2 Designated EHV charges'!$A$10:$A$400, MATCH(0, IF(ISBLANK('Annex 2 Designated EHV charges'!$A$10:$A$400),1, COUNTIF(A$4:$A411, 'Annex 2 Designated EHV charges'!$A$10:$A$400)), 0)),"")</f>
        <v/>
      </c>
      <c r="B412" s="48" t="str">
        <f>IF($A412="","",VLOOKUP($A412,'Annex 2 Designated EHV charges'!$A:$O,2,0))</f>
        <v/>
      </c>
      <c r="C412" s="56" t="str">
        <f>IF($A412="","",VLOOKUP($A412,'Annex 2 Designated EHV charges'!$A:$O,3,0))</f>
        <v/>
      </c>
      <c r="D412" s="56" t="str">
        <f>IF($A412="","",VLOOKUP($A412,'Annex 2 Designated EHV charges'!$A:$O,7,0))</f>
        <v/>
      </c>
      <c r="E412" s="57" t="str">
        <f>IFERROR(IF(VLOOKUP($A412,'Annex 2 Designated EHV charges'!$A:$O,9,FALSE)=0,"",VLOOKUP($A412,'Annex 2 Designated EHV charges'!$A:$O,9,FALSE)),"")</f>
        <v/>
      </c>
      <c r="F412" s="58" t="str">
        <f>IFERROR(IF(VLOOKUP($A412,'Annex 2 Designated EHV charges'!$A:$O,10,FALSE)=0,"",VLOOKUP($A412,'Annex 2 Designated EHV charges'!$A:$O,10,FALSE)),"")</f>
        <v/>
      </c>
      <c r="G412" s="58" t="str">
        <f>IFERROR(IF(VLOOKUP($A412,'Annex 2 Designated EHV charges'!$A:$O,11,FALSE)=0,"",VLOOKUP($A412,'Annex 2 Designated EHV charges'!$A:$O,11,FALSE)),"")</f>
        <v/>
      </c>
      <c r="H412" s="48" t="str">
        <f>IFERROR(IF(VLOOKUP($A412,'Annex 2 Designated EHV charges'!$A:$O,12,FALSE)=0,"",VLOOKUP($A412,'Annex 2 Designated EHV charges'!$A:$O,12,FALSE)),"")</f>
        <v/>
      </c>
    </row>
    <row r="413" spans="1:8" x14ac:dyDescent="0.2">
      <c r="A413" s="48" t="str" cm="1">
        <f t="array" ref="A413">IFERROR(INDEX('Annex 2 Designated EHV charges'!$A$10:$A$400, MATCH(0, IF(ISBLANK('Annex 2 Designated EHV charges'!$A$10:$A$400),1, COUNTIF(A$4:$A412, 'Annex 2 Designated EHV charges'!$A$10:$A$400)), 0)),"")</f>
        <v/>
      </c>
      <c r="B413" s="48" t="str">
        <f>IF($A413="","",VLOOKUP($A413,'Annex 2 Designated EHV charges'!$A:$O,2,0))</f>
        <v/>
      </c>
      <c r="C413" s="56" t="str">
        <f>IF($A413="","",VLOOKUP($A413,'Annex 2 Designated EHV charges'!$A:$O,3,0))</f>
        <v/>
      </c>
      <c r="D413" s="56" t="str">
        <f>IF($A413="","",VLOOKUP($A413,'Annex 2 Designated EHV charges'!$A:$O,7,0))</f>
        <v/>
      </c>
      <c r="E413" s="57" t="str">
        <f>IFERROR(IF(VLOOKUP($A413,'Annex 2 Designated EHV charges'!$A:$O,9,FALSE)=0,"",VLOOKUP($A413,'Annex 2 Designated EHV charges'!$A:$O,9,FALSE)),"")</f>
        <v/>
      </c>
      <c r="F413" s="58" t="str">
        <f>IFERROR(IF(VLOOKUP($A413,'Annex 2 Designated EHV charges'!$A:$O,10,FALSE)=0,"",VLOOKUP($A413,'Annex 2 Designated EHV charges'!$A:$O,10,FALSE)),"")</f>
        <v/>
      </c>
      <c r="G413" s="58" t="str">
        <f>IFERROR(IF(VLOOKUP($A413,'Annex 2 Designated EHV charges'!$A:$O,11,FALSE)=0,"",VLOOKUP($A413,'Annex 2 Designated EHV charges'!$A:$O,11,FALSE)),"")</f>
        <v/>
      </c>
      <c r="H413" s="48" t="str">
        <f>IFERROR(IF(VLOOKUP($A413,'Annex 2 Designated EHV charges'!$A:$O,12,FALSE)=0,"",VLOOKUP($A413,'Annex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458"/>
  <sheetViews>
    <sheetView zoomScale="90" zoomScaleNormal="90" zoomScaleSheetLayoutView="100" workbookViewId="0">
      <selection sqref="A1:H1"/>
    </sheetView>
  </sheetViews>
  <sheetFormatPr defaultRowHeight="12.75" x14ac:dyDescent="0.2"/>
  <cols>
    <col min="1" max="1" width="14.7109375" style="48" customWidth="1"/>
    <col min="2" max="2" width="8.7109375" style="48"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6384" width="9.140625" style="48"/>
  </cols>
  <sheetData>
    <row r="1" spans="1:15" ht="66.75" customHeight="1" x14ac:dyDescent="0.2">
      <c r="A1" s="246" t="s">
        <v>61</v>
      </c>
      <c r="B1" s="246"/>
      <c r="C1" s="246"/>
      <c r="D1" s="246"/>
      <c r="E1" s="246"/>
      <c r="F1" s="246"/>
      <c r="G1" s="246"/>
      <c r="H1" s="246"/>
    </row>
    <row r="2" spans="1:15" s="49" customFormat="1" ht="25.5" customHeight="1" x14ac:dyDescent="0.2">
      <c r="A2" s="237" t="str">
        <f>Overview!B4&amp; " - Effective from "&amp;Overview!D4&amp;" - "&amp;Overview!E4&amp;" Designated EHV export charges"</f>
        <v>Fulcrum Electricity Assets Ltd - GSP_A - Effective from 1 April 2026 - Final Designated EHV export charges</v>
      </c>
      <c r="B2" s="238"/>
      <c r="C2" s="238"/>
      <c r="D2" s="238"/>
      <c r="E2" s="238"/>
      <c r="F2" s="238"/>
      <c r="G2" s="238"/>
      <c r="H2" s="239"/>
    </row>
    <row r="3" spans="1:15" s="82" customFormat="1" ht="18" x14ac:dyDescent="0.2">
      <c r="A3" s="86"/>
      <c r="B3" s="86"/>
      <c r="C3" s="86"/>
      <c r="D3" s="87"/>
      <c r="E3" s="88"/>
      <c r="F3" s="88"/>
      <c r="G3" s="89"/>
      <c r="H3" s="89"/>
      <c r="I3" s="81"/>
      <c r="J3" s="81"/>
      <c r="K3" s="81"/>
      <c r="L3" s="81"/>
      <c r="M3" s="81"/>
      <c r="N3" s="81"/>
      <c r="O3" s="81"/>
    </row>
    <row r="4" spans="1:15" ht="60.75" customHeight="1" x14ac:dyDescent="0.2">
      <c r="A4" s="50" t="s">
        <v>47</v>
      </c>
      <c r="B4" s="51" t="s">
        <v>703</v>
      </c>
      <c r="C4" s="50" t="s">
        <v>32</v>
      </c>
      <c r="D4" s="52" t="s">
        <v>26</v>
      </c>
      <c r="E4" s="52" t="str">
        <f>'Annex 2 Designated EHV charges'!M9</f>
        <v>Export
Super Red
unit charge
(p/kWh)</v>
      </c>
      <c r="F4" s="52" t="str">
        <f>'Annex 2 Designated EHV charges'!N9</f>
        <v>Export
fixed charge
(p/day)</v>
      </c>
      <c r="G4" s="52" t="str">
        <f>'Annex 2 Designated EHV charges'!O9</f>
        <v>Export
capacity charge
(p/kVA/day)</v>
      </c>
      <c r="H4" s="52" t="str">
        <f>'Annex 2 Designated EHV charges'!P9</f>
        <v>Export
exceeded capacity charge
(p/kVA/day)</v>
      </c>
    </row>
    <row r="5" spans="1:15" ht="12.75" customHeight="1" x14ac:dyDescent="0.2">
      <c r="A5" s="95" t="str" cm="1">
        <f t="array" ref="A5">IFERROR(INDEX('Annex 2 Designated EHV charges'!$D$10:$D$400, MATCH(0, IF(ISBLANK('Annex 2 Designated EHV charges'!$D$10:$D$400),1, COUNTIF(A$4:$A4, 'Annex 2 Designated EHV charges'!$D$10:$D$400)), 0)),"")</f>
        <v/>
      </c>
      <c r="B5" s="94" t="str">
        <f>IF($A5="","",VLOOKUP($A5,'Annex 2 Designated EHV charges'!$D:$O,2,0))</f>
        <v/>
      </c>
      <c r="C5" s="95" t="str">
        <f>IF($A5="","",VLOOKUP($A5,'Annex 2 Designated EHV charges'!$D:$O,3,0))</f>
        <v/>
      </c>
      <c r="D5" s="94" t="str">
        <f>IF($A5="","",VLOOKUP($A5,'Annex 2 Designated EHV charges'!$D:$O,4,0))</f>
        <v/>
      </c>
      <c r="E5" s="96" t="str">
        <f>IFERROR(IF(VLOOKUP($A5,'Annex 2 Designated EHV charges'!$D:$P,10,FALSE)=0,"",VLOOKUP($A5,'Annex 2 Designated EHV charges'!$D:$P,10,FALSE)),"")</f>
        <v/>
      </c>
      <c r="F5" s="196" t="str">
        <f>IFERROR(IF(VLOOKUP($A5,'Annex 2 Designated EHV charges'!$D:$P,11,FALSE)=0,"",VLOOKUP($A5,'Annex 2 Designated EHV charges'!$D:$P,11,FALSE)),"")</f>
        <v/>
      </c>
      <c r="G5" s="196" t="str">
        <f>IFERROR(IF(VLOOKUP($A5,'Annex 2 Designated EHV charges'!$D:$P,12,FALSE)=0,"",VLOOKUP($A5,'Annex 2 Designated EHV charges'!$D:$P,12,FALSE)),"")</f>
        <v/>
      </c>
      <c r="H5" s="196" t="str">
        <f>IFERROR(IF(VLOOKUP($A5,'Annex 2 Designated EHV charges'!$D:$P,13,FALSE)=0,"",VLOOKUP($A5,'Annex 2 Designated EHV charges'!$D:$P,13,FALSE)),"")</f>
        <v/>
      </c>
    </row>
    <row r="6" spans="1:15" ht="12.75" customHeight="1" x14ac:dyDescent="0.2">
      <c r="A6" s="95" t="str" cm="1">
        <f t="array" ref="A6">IFERROR(INDEX('Annex 2 Designated EHV charges'!$D$10:$D$400, MATCH(0, IF(ISBLANK('Annex 2 Designated EHV charges'!$D$10:$D$400),1, COUNTIF(A$4:$A5, 'Annex 2 Designated EHV charges'!$D$10:$D$400)), 0)),"")</f>
        <v/>
      </c>
      <c r="B6" s="94" t="str">
        <f>IF($A6="","",VLOOKUP($A6,'Annex 2 Designated EHV charges'!$D:$O,2,0))</f>
        <v/>
      </c>
      <c r="C6" s="95" t="str">
        <f>IF($A6="","",VLOOKUP($A6,'Annex 2 Designated EHV charges'!$D:$O,3,0))</f>
        <v/>
      </c>
      <c r="D6" s="94" t="str">
        <f>IF($A6="","",VLOOKUP($A6,'Annex 2 Designated EHV charges'!$D:$O,4,0))</f>
        <v/>
      </c>
      <c r="E6" s="96" t="str">
        <f>IFERROR(IF(VLOOKUP($A6,'Annex 2 Designated EHV charges'!$D:$P,10,FALSE)=0,"",VLOOKUP($A6,'Annex 2 Designated EHV charges'!$D:$P,10,FALSE)),"")</f>
        <v/>
      </c>
      <c r="F6" s="196" t="str">
        <f>IFERROR(IF(VLOOKUP($A6,'Annex 2 Designated EHV charges'!$D:$P,11,FALSE)=0,"",VLOOKUP($A6,'Annex 2 Designated EHV charges'!$D:$P,11,FALSE)),"")</f>
        <v/>
      </c>
      <c r="G6" s="196" t="str">
        <f>IFERROR(IF(VLOOKUP($A6,'Annex 2 Designated EHV charges'!$D:$P,12,FALSE)=0,"",VLOOKUP($A6,'Annex 2 Designated EHV charges'!$D:$P,12,FALSE)),"")</f>
        <v/>
      </c>
      <c r="H6" s="196" t="str">
        <f>IFERROR(IF(VLOOKUP($A6,'Annex 2 Designated EHV charges'!$D:$P,13,FALSE)=0,"",VLOOKUP($A6,'Annex 2 Designated EHV charges'!$D:$P,13,FALSE)),"")</f>
        <v/>
      </c>
    </row>
    <row r="7" spans="1:15" ht="12.75" customHeight="1" x14ac:dyDescent="0.2">
      <c r="A7" s="95" t="str" cm="1">
        <f t="array" ref="A7">IFERROR(INDEX('Annex 2 Designated EHV charges'!$D$10:$D$400, MATCH(0, IF(ISBLANK('Annex 2 Designated EHV charges'!$D$10:$D$400),1, COUNTIF(A$4:$A6, 'Annex 2 Designated EHV charges'!$D$10:$D$400)), 0)),"")</f>
        <v/>
      </c>
      <c r="B7" s="94" t="str">
        <f>IF($A7="","",VLOOKUP($A7,'Annex 2 Designated EHV charges'!$D:$O,2,0))</f>
        <v/>
      </c>
      <c r="C7" s="95" t="str">
        <f>IF($A7="","",VLOOKUP($A7,'Annex 2 Designated EHV charges'!$D:$O,3,0))</f>
        <v/>
      </c>
      <c r="D7" s="94" t="str">
        <f>IF($A7="","",VLOOKUP($A7,'Annex 2 Designated EHV charges'!$D:$O,4,0))</f>
        <v/>
      </c>
      <c r="E7" s="96" t="str">
        <f>IFERROR(IF(VLOOKUP($A7,'Annex 2 Designated EHV charges'!$D:$P,10,FALSE)=0,"",VLOOKUP($A7,'Annex 2 Designated EHV charges'!$D:$P,10,FALSE)),"")</f>
        <v/>
      </c>
      <c r="F7" s="196" t="str">
        <f>IFERROR(IF(VLOOKUP($A7,'Annex 2 Designated EHV charges'!$D:$P,11,FALSE)=0,"",VLOOKUP($A7,'Annex 2 Designated EHV charges'!$D:$P,11,FALSE)),"")</f>
        <v/>
      </c>
      <c r="G7" s="196" t="str">
        <f>IFERROR(IF(VLOOKUP($A7,'Annex 2 Designated EHV charges'!$D:$P,12,FALSE)=0,"",VLOOKUP($A7,'Annex 2 Designated EHV charges'!$D:$P,12,FALSE)),"")</f>
        <v/>
      </c>
      <c r="H7" s="196" t="str">
        <f>IFERROR(IF(VLOOKUP($A7,'Annex 2 Designated EHV charges'!$D:$P,13,FALSE)=0,"",VLOOKUP($A7,'Annex 2 Designated EHV charges'!$D:$P,13,FALSE)),"")</f>
        <v/>
      </c>
    </row>
    <row r="8" spans="1:15" ht="12.75" customHeight="1" x14ac:dyDescent="0.2">
      <c r="A8" s="95" t="str" cm="1">
        <f t="array" ref="A8">IFERROR(INDEX('Annex 2 Designated EHV charges'!$D$10:$D$400, MATCH(0, IF(ISBLANK('Annex 2 Designated EHV charges'!$D$10:$D$400),1, COUNTIF(A$4:$A7, 'Annex 2 Designated EHV charges'!$D$10:$D$400)), 0)),"")</f>
        <v/>
      </c>
      <c r="B8" s="94" t="str">
        <f>IF($A8="","",VLOOKUP($A8,'Annex 2 Designated EHV charges'!$D:$O,2,0))</f>
        <v/>
      </c>
      <c r="C8" s="95" t="str">
        <f>IF($A8="","",VLOOKUP($A8,'Annex 2 Designated EHV charges'!$D:$O,3,0))</f>
        <v/>
      </c>
      <c r="D8" s="94" t="str">
        <f>IF($A8="","",VLOOKUP($A8,'Annex 2 Designated EHV charges'!$D:$O,4,0))</f>
        <v/>
      </c>
      <c r="E8" s="96" t="str">
        <f>IFERROR(IF(VLOOKUP($A8,'Annex 2 Designated EHV charges'!$D:$P,10,FALSE)=0,"",VLOOKUP($A8,'Annex 2 Designated EHV charges'!$D:$P,10,FALSE)),"")</f>
        <v/>
      </c>
      <c r="F8" s="196" t="str">
        <f>IFERROR(IF(VLOOKUP($A8,'Annex 2 Designated EHV charges'!$D:$P,11,FALSE)=0,"",VLOOKUP($A8,'Annex 2 Designated EHV charges'!$D:$P,11,FALSE)),"")</f>
        <v/>
      </c>
      <c r="G8" s="196" t="str">
        <f>IFERROR(IF(VLOOKUP($A8,'Annex 2 Designated EHV charges'!$D:$P,12,FALSE)=0,"",VLOOKUP($A8,'Annex 2 Designated EHV charges'!$D:$P,12,FALSE)),"")</f>
        <v/>
      </c>
      <c r="H8" s="196" t="str">
        <f>IFERROR(IF(VLOOKUP($A8,'Annex 2 Designated EHV charges'!$D:$P,13,FALSE)=0,"",VLOOKUP($A8,'Annex 2 Designated EHV charges'!$D:$P,13,FALSE)),"")</f>
        <v/>
      </c>
    </row>
    <row r="9" spans="1:15" ht="12.75" customHeight="1" x14ac:dyDescent="0.2">
      <c r="A9" s="95" t="str" cm="1">
        <f t="array" ref="A9">IFERROR(INDEX('Annex 2 Designated EHV charges'!$D$10:$D$400, MATCH(0, IF(ISBLANK('Annex 2 Designated EHV charges'!$D$10:$D$400),1, COUNTIF(A$4:$A8, 'Annex 2 Designated EHV charges'!$D$10:$D$400)), 0)),"")</f>
        <v/>
      </c>
      <c r="B9" s="94" t="str">
        <f>IF($A9="","",VLOOKUP($A9,'Annex 2 Designated EHV charges'!$D:$O,2,0))</f>
        <v/>
      </c>
      <c r="C9" s="95" t="str">
        <f>IF($A9="","",VLOOKUP($A9,'Annex 2 Designated EHV charges'!$D:$O,3,0))</f>
        <v/>
      </c>
      <c r="D9" s="94" t="str">
        <f>IF($A9="","",VLOOKUP($A9,'Annex 2 Designated EHV charges'!$D:$O,4,0))</f>
        <v/>
      </c>
      <c r="E9" s="96" t="str">
        <f>IFERROR(IF(VLOOKUP($A9,'Annex 2 Designated EHV charges'!$D:$P,10,FALSE)=0,"",VLOOKUP($A9,'Annex 2 Designated EHV charges'!$D:$P,10,FALSE)),"")</f>
        <v/>
      </c>
      <c r="F9" s="196" t="str">
        <f>IFERROR(IF(VLOOKUP($A9,'Annex 2 Designated EHV charges'!$D:$P,11,FALSE)=0,"",VLOOKUP($A9,'Annex 2 Designated EHV charges'!$D:$P,11,FALSE)),"")</f>
        <v/>
      </c>
      <c r="G9" s="196" t="str">
        <f>IFERROR(IF(VLOOKUP($A9,'Annex 2 Designated EHV charges'!$D:$P,12,FALSE)=0,"",VLOOKUP($A9,'Annex 2 Designated EHV charges'!$D:$P,12,FALSE)),"")</f>
        <v/>
      </c>
      <c r="H9" s="196" t="str">
        <f>IFERROR(IF(VLOOKUP($A9,'Annex 2 Designated EHV charges'!$D:$P,13,FALSE)=0,"",VLOOKUP($A9,'Annex 2 Designated EHV charges'!$D:$P,13,FALSE)),"")</f>
        <v/>
      </c>
    </row>
    <row r="10" spans="1:15" ht="12.75" customHeight="1" x14ac:dyDescent="0.2">
      <c r="A10" s="95" t="str" cm="1">
        <f t="array" ref="A10">IFERROR(INDEX('Annex 2 Designated EHV charges'!$D$10:$D$400, MATCH(0, IF(ISBLANK('Annex 2 Designated EHV charges'!$D$10:$D$400),1, COUNTIF(A$4:$A9, 'Annex 2 Designated EHV charges'!$D$10:$D$400)), 0)),"")</f>
        <v/>
      </c>
      <c r="B10" s="94" t="str">
        <f>IF($A10="","",VLOOKUP($A10,'Annex 2 Designated EHV charges'!$D:$O,2,0))</f>
        <v/>
      </c>
      <c r="C10" s="95" t="str">
        <f>IF($A10="","",VLOOKUP($A10,'Annex 2 Designated EHV charges'!$D:$O,3,0))</f>
        <v/>
      </c>
      <c r="D10" s="94" t="str">
        <f>IF($A10="","",VLOOKUP($A10,'Annex 2 Designated EHV charges'!$D:$O,4,0))</f>
        <v/>
      </c>
      <c r="E10" s="96" t="str">
        <f>IFERROR(IF(VLOOKUP($A10,'Annex 2 Designated EHV charges'!$D:$P,10,FALSE)=0,"",VLOOKUP($A10,'Annex 2 Designated EHV charges'!$D:$P,10,FALSE)),"")</f>
        <v/>
      </c>
      <c r="F10" s="196" t="str">
        <f>IFERROR(IF(VLOOKUP($A10,'Annex 2 Designated EHV charges'!$D:$P,11,FALSE)=0,"",VLOOKUP($A10,'Annex 2 Designated EHV charges'!$D:$P,11,FALSE)),"")</f>
        <v/>
      </c>
      <c r="G10" s="196" t="str">
        <f>IFERROR(IF(VLOOKUP($A10,'Annex 2 Designated EHV charges'!$D:$P,12,FALSE)=0,"",VLOOKUP($A10,'Annex 2 Designated EHV charges'!$D:$P,12,FALSE)),"")</f>
        <v/>
      </c>
      <c r="H10" s="196" t="str">
        <f>IFERROR(IF(VLOOKUP($A10,'Annex 2 Designated EHV charges'!$D:$P,13,FALSE)=0,"",VLOOKUP($A10,'Annex 2 Designated EHV charges'!$D:$P,13,FALSE)),"")</f>
        <v/>
      </c>
    </row>
    <row r="11" spans="1:15" ht="12.75" customHeight="1" x14ac:dyDescent="0.2">
      <c r="A11" s="95" t="str" cm="1">
        <f t="array" ref="A11">IFERROR(INDEX('Annex 2 Designated EHV charges'!$D$10:$D$400, MATCH(0, IF(ISBLANK('Annex 2 Designated EHV charges'!$D$10:$D$400),1, COUNTIF(A$4:$A10, 'Annex 2 Designated EHV charges'!$D$10:$D$400)), 0)),"")</f>
        <v/>
      </c>
      <c r="B11" s="94" t="str">
        <f>IF($A11="","",VLOOKUP($A11,'Annex 2 Designated EHV charges'!$D:$O,2,0))</f>
        <v/>
      </c>
      <c r="C11" s="95" t="str">
        <f>IF($A11="","",VLOOKUP($A11,'Annex 2 Designated EHV charges'!$D:$O,3,0))</f>
        <v/>
      </c>
      <c r="D11" s="94" t="str">
        <f>IF($A11="","",VLOOKUP($A11,'Annex 2 Designated EHV charges'!$D:$O,4,0))</f>
        <v/>
      </c>
      <c r="E11" s="96" t="str">
        <f>IFERROR(IF(VLOOKUP($A11,'Annex 2 Designated EHV charges'!$D:$P,10,FALSE)=0,"",VLOOKUP($A11,'Annex 2 Designated EHV charges'!$D:$P,10,FALSE)),"")</f>
        <v/>
      </c>
      <c r="F11" s="196" t="str">
        <f>IFERROR(IF(VLOOKUP($A11,'Annex 2 Designated EHV charges'!$D:$P,11,FALSE)=0,"",VLOOKUP($A11,'Annex 2 Designated EHV charges'!$D:$P,11,FALSE)),"")</f>
        <v/>
      </c>
      <c r="G11" s="196" t="str">
        <f>IFERROR(IF(VLOOKUP($A11,'Annex 2 Designated EHV charges'!$D:$P,12,FALSE)=0,"",VLOOKUP($A11,'Annex 2 Designated EHV charges'!$D:$P,12,FALSE)),"")</f>
        <v/>
      </c>
      <c r="H11" s="196" t="str">
        <f>IFERROR(IF(VLOOKUP($A11,'Annex 2 Designated EHV charges'!$D:$P,13,FALSE)=0,"",VLOOKUP($A11,'Annex 2 Designated EHV charges'!$D:$P,13,FALSE)),"")</f>
        <v/>
      </c>
    </row>
    <row r="12" spans="1:15" ht="12.75" customHeight="1" x14ac:dyDescent="0.2">
      <c r="A12" s="95" t="str" cm="1">
        <f t="array" ref="A12">IFERROR(INDEX('Annex 2 Designated EHV charges'!$D$10:$D$400, MATCH(0, IF(ISBLANK('Annex 2 Designated EHV charges'!$D$10:$D$400),1, COUNTIF(A$4:$A11, 'Annex 2 Designated EHV charges'!$D$10:$D$400)), 0)),"")</f>
        <v/>
      </c>
      <c r="B12" s="94" t="str">
        <f>IF($A12="","",VLOOKUP($A12,'Annex 2 Designated EHV charges'!$D:$O,2,0))</f>
        <v/>
      </c>
      <c r="C12" s="95" t="str">
        <f>IF($A12="","",VLOOKUP($A12,'Annex 2 Designated EHV charges'!$D:$O,3,0))</f>
        <v/>
      </c>
      <c r="D12" s="94" t="str">
        <f>IF($A12="","",VLOOKUP($A12,'Annex 2 Designated EHV charges'!$D:$O,4,0))</f>
        <v/>
      </c>
      <c r="E12" s="96" t="str">
        <f>IFERROR(IF(VLOOKUP($A12,'Annex 2 Designated EHV charges'!$D:$P,10,FALSE)=0,"",VLOOKUP($A12,'Annex 2 Designated EHV charges'!$D:$P,10,FALSE)),"")</f>
        <v/>
      </c>
      <c r="F12" s="196" t="str">
        <f>IFERROR(IF(VLOOKUP($A12,'Annex 2 Designated EHV charges'!$D:$P,11,FALSE)=0,"",VLOOKUP($A12,'Annex 2 Designated EHV charges'!$D:$P,11,FALSE)),"")</f>
        <v/>
      </c>
      <c r="G12" s="196" t="str">
        <f>IFERROR(IF(VLOOKUP($A12,'Annex 2 Designated EHV charges'!$D:$P,12,FALSE)=0,"",VLOOKUP($A12,'Annex 2 Designated EHV charges'!$D:$P,12,FALSE)),"")</f>
        <v/>
      </c>
      <c r="H12" s="196" t="str">
        <f>IFERROR(IF(VLOOKUP($A12,'Annex 2 Designated EHV charges'!$D:$P,13,FALSE)=0,"",VLOOKUP($A12,'Annex 2 Designated EHV charges'!$D:$P,13,FALSE)),"")</f>
        <v/>
      </c>
    </row>
    <row r="13" spans="1:15" ht="12.75" customHeight="1" x14ac:dyDescent="0.2">
      <c r="A13" s="95" t="str" cm="1">
        <f t="array" ref="A13">IFERROR(INDEX('Annex 2 Designated EHV charges'!$D$10:$D$400, MATCH(0, IF(ISBLANK('Annex 2 Designated EHV charges'!$D$10:$D$400),1, COUNTIF(A$4:$A12, 'Annex 2 Designated EHV charges'!$D$10:$D$400)), 0)),"")</f>
        <v/>
      </c>
      <c r="B13" s="94" t="str">
        <f>IF($A13="","",VLOOKUP($A13,'Annex 2 Designated EHV charges'!$D:$O,2,0))</f>
        <v/>
      </c>
      <c r="C13" s="95" t="str">
        <f>IF($A13="","",VLOOKUP($A13,'Annex 2 Designated EHV charges'!$D:$O,3,0))</f>
        <v/>
      </c>
      <c r="D13" s="94" t="str">
        <f>IF($A13="","",VLOOKUP($A13,'Annex 2 Designated EHV charges'!$D:$O,4,0))</f>
        <v/>
      </c>
      <c r="E13" s="96" t="str">
        <f>IFERROR(IF(VLOOKUP($A13,'Annex 2 Designated EHV charges'!$D:$P,10,FALSE)=0,"",VLOOKUP($A13,'Annex 2 Designated EHV charges'!$D:$P,10,FALSE)),"")</f>
        <v/>
      </c>
      <c r="F13" s="196" t="str">
        <f>IFERROR(IF(VLOOKUP($A13,'Annex 2 Designated EHV charges'!$D:$P,11,FALSE)=0,"",VLOOKUP($A13,'Annex 2 Designated EHV charges'!$D:$P,11,FALSE)),"")</f>
        <v/>
      </c>
      <c r="G13" s="196" t="str">
        <f>IFERROR(IF(VLOOKUP($A13,'Annex 2 Designated EHV charges'!$D:$P,12,FALSE)=0,"",VLOOKUP($A13,'Annex 2 Designated EHV charges'!$D:$P,12,FALSE)),"")</f>
        <v/>
      </c>
      <c r="H13" s="196" t="str">
        <f>IFERROR(IF(VLOOKUP($A13,'Annex 2 Designated EHV charges'!$D:$P,13,FALSE)=0,"",VLOOKUP($A13,'Annex 2 Designated EHV charges'!$D:$P,13,FALSE)),"")</f>
        <v/>
      </c>
    </row>
    <row r="14" spans="1:15" ht="12.75" customHeight="1" x14ac:dyDescent="0.2">
      <c r="A14" s="95" t="str" cm="1">
        <f t="array" ref="A14">IFERROR(INDEX('Annex 2 Designated EHV charges'!$D$10:$D$400, MATCH(0, IF(ISBLANK('Annex 2 Designated EHV charges'!$D$10:$D$400),1, COUNTIF(A$4:$A13, 'Annex 2 Designated EHV charges'!$D$10:$D$400)), 0)),"")</f>
        <v/>
      </c>
      <c r="B14" s="94" t="str">
        <f>IF($A14="","",VLOOKUP($A14,'Annex 2 Designated EHV charges'!$D:$O,2,0))</f>
        <v/>
      </c>
      <c r="C14" s="95" t="str">
        <f>IF($A14="","",VLOOKUP($A14,'Annex 2 Designated EHV charges'!$D:$O,3,0))</f>
        <v/>
      </c>
      <c r="D14" s="94" t="str">
        <f>IF($A14="","",VLOOKUP($A14,'Annex 2 Designated EHV charges'!$D:$O,4,0))</f>
        <v/>
      </c>
      <c r="E14" s="96" t="str">
        <f>IFERROR(IF(VLOOKUP($A14,'Annex 2 Designated EHV charges'!$D:$P,10,FALSE)=0,"",VLOOKUP($A14,'Annex 2 Designated EHV charges'!$D:$P,10,FALSE)),"")</f>
        <v/>
      </c>
      <c r="F14" s="196" t="str">
        <f>IFERROR(IF(VLOOKUP($A14,'Annex 2 Designated EHV charges'!$D:$P,11,FALSE)=0,"",VLOOKUP($A14,'Annex 2 Designated EHV charges'!$D:$P,11,FALSE)),"")</f>
        <v/>
      </c>
      <c r="G14" s="196" t="str">
        <f>IFERROR(IF(VLOOKUP($A14,'Annex 2 Designated EHV charges'!$D:$P,12,FALSE)=0,"",VLOOKUP($A14,'Annex 2 Designated EHV charges'!$D:$P,12,FALSE)),"")</f>
        <v/>
      </c>
      <c r="H14" s="196" t="str">
        <f>IFERROR(IF(VLOOKUP($A14,'Annex 2 Designated EHV charges'!$D:$P,13,FALSE)=0,"",VLOOKUP($A14,'Annex 2 Designated EHV charges'!$D:$P,13,FALSE)),"")</f>
        <v/>
      </c>
    </row>
    <row r="15" spans="1:15" ht="12.75" customHeight="1" x14ac:dyDescent="0.2">
      <c r="A15" s="95" t="str" cm="1">
        <f t="array" ref="A15">IFERROR(INDEX('Annex 2 Designated EHV charges'!$D$10:$D$400, MATCH(0, IF(ISBLANK('Annex 2 Designated EHV charges'!$D$10:$D$400),1, COUNTIF(A$4:$A14, 'Annex 2 Designated EHV charges'!$D$10:$D$400)), 0)),"")</f>
        <v/>
      </c>
      <c r="B15" s="94" t="str">
        <f>IF($A15="","",VLOOKUP($A15,'Annex 2 Designated EHV charges'!$D:$O,2,0))</f>
        <v/>
      </c>
      <c r="C15" s="95" t="str">
        <f>IF($A15="","",VLOOKUP($A15,'Annex 2 Designated EHV charges'!$D:$O,3,0))</f>
        <v/>
      </c>
      <c r="D15" s="94" t="str">
        <f>IF($A15="","",VLOOKUP($A15,'Annex 2 Designated EHV charges'!$D:$O,4,0))</f>
        <v/>
      </c>
      <c r="E15" s="96" t="str">
        <f>IFERROR(IF(VLOOKUP($A15,'Annex 2 Designated EHV charges'!$D:$P,10,FALSE)=0,"",VLOOKUP($A15,'Annex 2 Designated EHV charges'!$D:$P,10,FALSE)),"")</f>
        <v/>
      </c>
      <c r="F15" s="196" t="str">
        <f>IFERROR(IF(VLOOKUP($A15,'Annex 2 Designated EHV charges'!$D:$P,11,FALSE)=0,"",VLOOKUP($A15,'Annex 2 Designated EHV charges'!$D:$P,11,FALSE)),"")</f>
        <v/>
      </c>
      <c r="G15" s="196" t="str">
        <f>IFERROR(IF(VLOOKUP($A15,'Annex 2 Designated EHV charges'!$D:$P,12,FALSE)=0,"",VLOOKUP($A15,'Annex 2 Designated EHV charges'!$D:$P,12,FALSE)),"")</f>
        <v/>
      </c>
      <c r="H15" s="196" t="str">
        <f>IFERROR(IF(VLOOKUP($A15,'Annex 2 Designated EHV charges'!$D:$P,13,FALSE)=0,"",VLOOKUP($A15,'Annex 2 Designated EHV charges'!$D:$P,13,FALSE)),"")</f>
        <v/>
      </c>
    </row>
    <row r="16" spans="1:15" ht="12.75" customHeight="1" x14ac:dyDescent="0.2">
      <c r="A16" s="95" t="str" cm="1">
        <f t="array" ref="A16">IFERROR(INDEX('Annex 2 Designated EHV charges'!$D$10:$D$400, MATCH(0, IF(ISBLANK('Annex 2 Designated EHV charges'!$D$10:$D$400),1, COUNTIF(A$4:$A15, 'Annex 2 Designated EHV charges'!$D$10:$D$400)), 0)),"")</f>
        <v/>
      </c>
      <c r="B16" s="94" t="str">
        <f>IF($A16="","",VLOOKUP($A16,'Annex 2 Designated EHV charges'!$D:$O,2,0))</f>
        <v/>
      </c>
      <c r="C16" s="95" t="str">
        <f>IF($A16="","",VLOOKUP($A16,'Annex 2 Designated EHV charges'!$D:$O,3,0))</f>
        <v/>
      </c>
      <c r="D16" s="94" t="str">
        <f>IF($A16="","",VLOOKUP($A16,'Annex 2 Designated EHV charges'!$D:$O,4,0))</f>
        <v/>
      </c>
      <c r="E16" s="96" t="str">
        <f>IFERROR(IF(VLOOKUP($A16,'Annex 2 Designated EHV charges'!$D:$P,10,FALSE)=0,"",VLOOKUP($A16,'Annex 2 Designated EHV charges'!$D:$P,10,FALSE)),"")</f>
        <v/>
      </c>
      <c r="F16" s="196" t="str">
        <f>IFERROR(IF(VLOOKUP($A16,'Annex 2 Designated EHV charges'!$D:$P,11,FALSE)=0,"",VLOOKUP($A16,'Annex 2 Designated EHV charges'!$D:$P,11,FALSE)),"")</f>
        <v/>
      </c>
      <c r="G16" s="196" t="str">
        <f>IFERROR(IF(VLOOKUP($A16,'Annex 2 Designated EHV charges'!$D:$P,12,FALSE)=0,"",VLOOKUP($A16,'Annex 2 Designated EHV charges'!$D:$P,12,FALSE)),"")</f>
        <v/>
      </c>
      <c r="H16" s="196" t="str">
        <f>IFERROR(IF(VLOOKUP($A16,'Annex 2 Designated EHV charges'!$D:$P,13,FALSE)=0,"",VLOOKUP($A16,'Annex 2 Designated EHV charges'!$D:$P,13,FALSE)),"")</f>
        <v/>
      </c>
    </row>
    <row r="17" spans="1:8" ht="12.75" customHeight="1" x14ac:dyDescent="0.2">
      <c r="A17" s="95" t="str" cm="1">
        <f t="array" ref="A17">IFERROR(INDEX('Annex 2 Designated EHV charges'!$D$10:$D$400, MATCH(0, IF(ISBLANK('Annex 2 Designated EHV charges'!$D$10:$D$400),1, COUNTIF(A$4:$A16, 'Annex 2 Designated EHV charges'!$D$10:$D$400)), 0)),"")</f>
        <v/>
      </c>
      <c r="B17" s="94" t="str">
        <f>IF($A17="","",VLOOKUP($A17,'Annex 2 Designated EHV charges'!$D:$O,2,0))</f>
        <v/>
      </c>
      <c r="C17" s="95" t="str">
        <f>IF($A17="","",VLOOKUP($A17,'Annex 2 Designated EHV charges'!$D:$O,3,0))</f>
        <v/>
      </c>
      <c r="D17" s="94" t="str">
        <f>IF($A17="","",VLOOKUP($A17,'Annex 2 Designated EHV charges'!$D:$O,4,0))</f>
        <v/>
      </c>
      <c r="E17" s="96" t="str">
        <f>IFERROR(IF(VLOOKUP($A17,'Annex 2 Designated EHV charges'!$D:$P,10,FALSE)=0,"",VLOOKUP($A17,'Annex 2 Designated EHV charges'!$D:$P,10,FALSE)),"")</f>
        <v/>
      </c>
      <c r="F17" s="196" t="str">
        <f>IFERROR(IF(VLOOKUP($A17,'Annex 2 Designated EHV charges'!$D:$P,11,FALSE)=0,"",VLOOKUP($A17,'Annex 2 Designated EHV charges'!$D:$P,11,FALSE)),"")</f>
        <v/>
      </c>
      <c r="G17" s="196" t="str">
        <f>IFERROR(IF(VLOOKUP($A17,'Annex 2 Designated EHV charges'!$D:$P,12,FALSE)=0,"",VLOOKUP($A17,'Annex 2 Designated EHV charges'!$D:$P,12,FALSE)),"")</f>
        <v/>
      </c>
      <c r="H17" s="196" t="str">
        <f>IFERROR(IF(VLOOKUP($A17,'Annex 2 Designated EHV charges'!$D:$P,13,FALSE)=0,"",VLOOKUP($A17,'Annex 2 Designated EHV charges'!$D:$P,13,FALSE)),"")</f>
        <v/>
      </c>
    </row>
    <row r="18" spans="1:8" ht="12.75" customHeight="1" x14ac:dyDescent="0.2">
      <c r="A18" s="95" t="str" cm="1">
        <f t="array" ref="A18">IFERROR(INDEX('Annex 2 Designated EHV charges'!$D$10:$D$400, MATCH(0, IF(ISBLANK('Annex 2 Designated EHV charges'!$D$10:$D$400),1, COUNTIF(A$4:$A17, 'Annex 2 Designated EHV charges'!$D$10:$D$400)), 0)),"")</f>
        <v/>
      </c>
      <c r="B18" s="94" t="str">
        <f>IF($A18="","",VLOOKUP($A18,'Annex 2 Designated EHV charges'!$D:$O,2,0))</f>
        <v/>
      </c>
      <c r="C18" s="95" t="str">
        <f>IF($A18="","",VLOOKUP($A18,'Annex 2 Designated EHV charges'!$D:$O,3,0))</f>
        <v/>
      </c>
      <c r="D18" s="94" t="str">
        <f>IF($A18="","",VLOOKUP($A18,'Annex 2 Designated EHV charges'!$D:$O,4,0))</f>
        <v/>
      </c>
      <c r="E18" s="96" t="str">
        <f>IFERROR(IF(VLOOKUP($A18,'Annex 2 Designated EHV charges'!$D:$P,10,FALSE)=0,"",VLOOKUP($A18,'Annex 2 Designated EHV charges'!$D:$P,10,FALSE)),"")</f>
        <v/>
      </c>
      <c r="F18" s="196" t="str">
        <f>IFERROR(IF(VLOOKUP($A18,'Annex 2 Designated EHV charges'!$D:$P,11,FALSE)=0,"",VLOOKUP($A18,'Annex 2 Designated EHV charges'!$D:$P,11,FALSE)),"")</f>
        <v/>
      </c>
      <c r="G18" s="196" t="str">
        <f>IFERROR(IF(VLOOKUP($A18,'Annex 2 Designated EHV charges'!$D:$P,12,FALSE)=0,"",VLOOKUP($A18,'Annex 2 Designated EHV charges'!$D:$P,12,FALSE)),"")</f>
        <v/>
      </c>
      <c r="H18" s="196" t="str">
        <f>IFERROR(IF(VLOOKUP($A18,'Annex 2 Designated EHV charges'!$D:$P,13,FALSE)=0,"",VLOOKUP($A18,'Annex 2 Designated EHV charges'!$D:$P,13,FALSE)),"")</f>
        <v/>
      </c>
    </row>
    <row r="19" spans="1:8" ht="12.75" customHeight="1" x14ac:dyDescent="0.2">
      <c r="A19" s="95" t="str" cm="1">
        <f t="array" ref="A19">IFERROR(INDEX('Annex 2 Designated EHV charges'!$D$10:$D$400, MATCH(0, IF(ISBLANK('Annex 2 Designated EHV charges'!$D$10:$D$400),1, COUNTIF(A$4:$A18, 'Annex 2 Designated EHV charges'!$D$10:$D$400)), 0)),"")</f>
        <v/>
      </c>
      <c r="B19" s="94" t="str">
        <f>IF($A19="","",VLOOKUP($A19,'Annex 2 Designated EHV charges'!$D:$O,2,0))</f>
        <v/>
      </c>
      <c r="C19" s="95" t="str">
        <f>IF($A19="","",VLOOKUP($A19,'Annex 2 Designated EHV charges'!$D:$O,3,0))</f>
        <v/>
      </c>
      <c r="D19" s="94" t="str">
        <f>IF($A19="","",VLOOKUP($A19,'Annex 2 Designated EHV charges'!$D:$O,4,0))</f>
        <v/>
      </c>
      <c r="E19" s="96" t="str">
        <f>IFERROR(IF(VLOOKUP($A19,'Annex 2 Designated EHV charges'!$D:$P,10,FALSE)=0,"",VLOOKUP($A19,'Annex 2 Designated EHV charges'!$D:$P,10,FALSE)),"")</f>
        <v/>
      </c>
      <c r="F19" s="196" t="str">
        <f>IFERROR(IF(VLOOKUP($A19,'Annex 2 Designated EHV charges'!$D:$P,11,FALSE)=0,"",VLOOKUP($A19,'Annex 2 Designated EHV charges'!$D:$P,11,FALSE)),"")</f>
        <v/>
      </c>
      <c r="G19" s="196" t="str">
        <f>IFERROR(IF(VLOOKUP($A19,'Annex 2 Designated EHV charges'!$D:$P,12,FALSE)=0,"",VLOOKUP($A19,'Annex 2 Designated EHV charges'!$D:$P,12,FALSE)),"")</f>
        <v/>
      </c>
      <c r="H19" s="196" t="str">
        <f>IFERROR(IF(VLOOKUP($A19,'Annex 2 Designated EHV charges'!$D:$P,13,FALSE)=0,"",VLOOKUP($A19,'Annex 2 Designated EHV charges'!$D:$P,13,FALSE)),"")</f>
        <v/>
      </c>
    </row>
    <row r="20" spans="1:8" ht="12.75" customHeight="1" x14ac:dyDescent="0.2">
      <c r="A20" s="95" t="str" cm="1">
        <f t="array" ref="A20">IFERROR(INDEX('Annex 2 Designated EHV charges'!$D$10:$D$400, MATCH(0, IF(ISBLANK('Annex 2 Designated EHV charges'!$D$10:$D$400),1, COUNTIF(A$4:$A19, 'Annex 2 Designated EHV charges'!$D$10:$D$400)), 0)),"")</f>
        <v/>
      </c>
      <c r="B20" s="94" t="str">
        <f>IF($A20="","",VLOOKUP($A20,'Annex 2 Designated EHV charges'!$D:$O,2,0))</f>
        <v/>
      </c>
      <c r="C20" s="95" t="str">
        <f>IF($A20="","",VLOOKUP($A20,'Annex 2 Designated EHV charges'!$D:$O,3,0))</f>
        <v/>
      </c>
      <c r="D20" s="94" t="str">
        <f>IF($A20="","",VLOOKUP($A20,'Annex 2 Designated EHV charges'!$D:$O,4,0))</f>
        <v/>
      </c>
      <c r="E20" s="96" t="str">
        <f>IFERROR(IF(VLOOKUP($A20,'Annex 2 Designated EHV charges'!$D:$P,10,FALSE)=0,"",VLOOKUP($A20,'Annex 2 Designated EHV charges'!$D:$P,10,FALSE)),"")</f>
        <v/>
      </c>
      <c r="F20" s="196" t="str">
        <f>IFERROR(IF(VLOOKUP($A20,'Annex 2 Designated EHV charges'!$D:$P,11,FALSE)=0,"",VLOOKUP($A20,'Annex 2 Designated EHV charges'!$D:$P,11,FALSE)),"")</f>
        <v/>
      </c>
      <c r="G20" s="196" t="str">
        <f>IFERROR(IF(VLOOKUP($A20,'Annex 2 Designated EHV charges'!$D:$P,12,FALSE)=0,"",VLOOKUP($A20,'Annex 2 Designated EHV charges'!$D:$P,12,FALSE)),"")</f>
        <v/>
      </c>
      <c r="H20" s="196" t="str">
        <f>IFERROR(IF(VLOOKUP($A20,'Annex 2 Designated EHV charges'!$D:$P,13,FALSE)=0,"",VLOOKUP($A20,'Annex 2 Designated EHV charges'!$D:$P,13,FALSE)),"")</f>
        <v/>
      </c>
    </row>
    <row r="21" spans="1:8" ht="12.75" customHeight="1" x14ac:dyDescent="0.2">
      <c r="A21" s="95" t="str" cm="1">
        <f t="array" ref="A21">IFERROR(INDEX('Annex 2 Designated EHV charges'!$D$10:$D$400, MATCH(0, IF(ISBLANK('Annex 2 Designated EHV charges'!$D$10:$D$400),1, COUNTIF(A$4:$A20, 'Annex 2 Designated EHV charges'!$D$10:$D$400)), 0)),"")</f>
        <v/>
      </c>
      <c r="B21" s="94" t="str">
        <f>IF($A21="","",VLOOKUP($A21,'Annex 2 Designated EHV charges'!$D:$O,2,0))</f>
        <v/>
      </c>
      <c r="C21" s="95" t="str">
        <f>IF($A21="","",VLOOKUP($A21,'Annex 2 Designated EHV charges'!$D:$O,3,0))</f>
        <v/>
      </c>
      <c r="D21" s="94" t="str">
        <f>IF($A21="","",VLOOKUP($A21,'Annex 2 Designated EHV charges'!$D:$O,4,0))</f>
        <v/>
      </c>
      <c r="E21" s="96" t="str">
        <f>IFERROR(IF(VLOOKUP($A21,'Annex 2 Designated EHV charges'!$D:$P,10,FALSE)=0,"",VLOOKUP($A21,'Annex 2 Designated EHV charges'!$D:$P,10,FALSE)),"")</f>
        <v/>
      </c>
      <c r="F21" s="196" t="str">
        <f>IFERROR(IF(VLOOKUP($A21,'Annex 2 Designated EHV charges'!$D:$P,11,FALSE)=0,"",VLOOKUP($A21,'Annex 2 Designated EHV charges'!$D:$P,11,FALSE)),"")</f>
        <v/>
      </c>
      <c r="G21" s="196" t="str">
        <f>IFERROR(IF(VLOOKUP($A21,'Annex 2 Designated EHV charges'!$D:$P,12,FALSE)=0,"",VLOOKUP($A21,'Annex 2 Designated EHV charges'!$D:$P,12,FALSE)),"")</f>
        <v/>
      </c>
      <c r="H21" s="196" t="str">
        <f>IFERROR(IF(VLOOKUP($A21,'Annex 2 Designated EHV charges'!$D:$P,13,FALSE)=0,"",VLOOKUP($A21,'Annex 2 Designated EHV charges'!$D:$P,13,FALSE)),"")</f>
        <v/>
      </c>
    </row>
    <row r="22" spans="1:8" ht="12.75" customHeight="1" x14ac:dyDescent="0.2">
      <c r="A22" s="95" t="str" cm="1">
        <f t="array" ref="A22">IFERROR(INDEX('Annex 2 Designated EHV charges'!$D$10:$D$400, MATCH(0, IF(ISBLANK('Annex 2 Designated EHV charges'!$D$10:$D$400),1, COUNTIF(A$4:$A21, 'Annex 2 Designated EHV charges'!$D$10:$D$400)), 0)),"")</f>
        <v/>
      </c>
      <c r="B22" s="94" t="str">
        <f>IF($A22="","",VLOOKUP($A22,'Annex 2 Designated EHV charges'!$D:$O,2,0))</f>
        <v/>
      </c>
      <c r="C22" s="95" t="str">
        <f>IF($A22="","",VLOOKUP($A22,'Annex 2 Designated EHV charges'!$D:$O,3,0))</f>
        <v/>
      </c>
      <c r="D22" s="94" t="str">
        <f>IF($A22="","",VLOOKUP($A22,'Annex 2 Designated EHV charges'!$D:$O,4,0))</f>
        <v/>
      </c>
      <c r="E22" s="96" t="str">
        <f>IFERROR(IF(VLOOKUP($A22,'Annex 2 Designated EHV charges'!$D:$P,10,FALSE)=0,"",VLOOKUP($A22,'Annex 2 Designated EHV charges'!$D:$P,10,FALSE)),"")</f>
        <v/>
      </c>
      <c r="F22" s="196" t="str">
        <f>IFERROR(IF(VLOOKUP($A22,'Annex 2 Designated EHV charges'!$D:$P,11,FALSE)=0,"",VLOOKUP($A22,'Annex 2 Designated EHV charges'!$D:$P,11,FALSE)),"")</f>
        <v/>
      </c>
      <c r="G22" s="196" t="str">
        <f>IFERROR(IF(VLOOKUP($A22,'Annex 2 Designated EHV charges'!$D:$P,12,FALSE)=0,"",VLOOKUP($A22,'Annex 2 Designated EHV charges'!$D:$P,12,FALSE)),"")</f>
        <v/>
      </c>
      <c r="H22" s="196" t="str">
        <f>IFERROR(IF(VLOOKUP($A22,'Annex 2 Designated EHV charges'!$D:$P,13,FALSE)=0,"",VLOOKUP($A22,'Annex 2 Designated EHV charges'!$D:$P,13,FALSE)),"")</f>
        <v/>
      </c>
    </row>
    <row r="23" spans="1:8" ht="12.75" customHeight="1" x14ac:dyDescent="0.2">
      <c r="A23" s="95" t="str" cm="1">
        <f t="array" ref="A23">IFERROR(INDEX('Annex 2 Designated EHV charges'!$D$10:$D$400, MATCH(0, IF(ISBLANK('Annex 2 Designated EHV charges'!$D$10:$D$400),1, COUNTIF(A$4:$A22, 'Annex 2 Designated EHV charges'!$D$10:$D$400)), 0)),"")</f>
        <v/>
      </c>
      <c r="B23" s="94" t="str">
        <f>IF($A23="","",VLOOKUP($A23,'Annex 2 Designated EHV charges'!$D:$O,2,0))</f>
        <v/>
      </c>
      <c r="C23" s="95" t="str">
        <f>IF($A23="","",VLOOKUP($A23,'Annex 2 Designated EHV charges'!$D:$O,3,0))</f>
        <v/>
      </c>
      <c r="D23" s="94" t="str">
        <f>IF($A23="","",VLOOKUP($A23,'Annex 2 Designated EHV charges'!$D:$O,4,0))</f>
        <v/>
      </c>
      <c r="E23" s="96" t="str">
        <f>IFERROR(IF(VLOOKUP($A23,'Annex 2 Designated EHV charges'!$D:$P,10,FALSE)=0,"",VLOOKUP($A23,'Annex 2 Designated EHV charges'!$D:$P,10,FALSE)),"")</f>
        <v/>
      </c>
      <c r="F23" s="196" t="str">
        <f>IFERROR(IF(VLOOKUP($A23,'Annex 2 Designated EHV charges'!$D:$P,11,FALSE)=0,"",VLOOKUP($A23,'Annex 2 Designated EHV charges'!$D:$P,11,FALSE)),"")</f>
        <v/>
      </c>
      <c r="G23" s="196" t="str">
        <f>IFERROR(IF(VLOOKUP($A23,'Annex 2 Designated EHV charges'!$D:$P,12,FALSE)=0,"",VLOOKUP($A23,'Annex 2 Designated EHV charges'!$D:$P,12,FALSE)),"")</f>
        <v/>
      </c>
      <c r="H23" s="196" t="str">
        <f>IFERROR(IF(VLOOKUP($A23,'Annex 2 Designated EHV charges'!$D:$P,13,FALSE)=0,"",VLOOKUP($A23,'Annex 2 Designated EHV charges'!$D:$P,13,FALSE)),"")</f>
        <v/>
      </c>
    </row>
    <row r="24" spans="1:8" ht="12.75" customHeight="1" x14ac:dyDescent="0.2">
      <c r="A24" s="95" t="str" cm="1">
        <f t="array" ref="A24">IFERROR(INDEX('Annex 2 Designated EHV charges'!$D$10:$D$400, MATCH(0, IF(ISBLANK('Annex 2 Designated EHV charges'!$D$10:$D$400),1, COUNTIF(A$4:$A23, 'Annex 2 Designated EHV charges'!$D$10:$D$400)), 0)),"")</f>
        <v/>
      </c>
      <c r="B24" s="94" t="str">
        <f>IF($A24="","",VLOOKUP($A24,'Annex 2 Designated EHV charges'!$D:$O,2,0))</f>
        <v/>
      </c>
      <c r="C24" s="95" t="str">
        <f>IF($A24="","",VLOOKUP($A24,'Annex 2 Designated EHV charges'!$D:$O,3,0))</f>
        <v/>
      </c>
      <c r="D24" s="94" t="str">
        <f>IF($A24="","",VLOOKUP($A24,'Annex 2 Designated EHV charges'!$D:$O,4,0))</f>
        <v/>
      </c>
      <c r="E24" s="96" t="str">
        <f>IFERROR(IF(VLOOKUP($A24,'Annex 2 Designated EHV charges'!$D:$P,10,FALSE)=0,"",VLOOKUP($A24,'Annex 2 Designated EHV charges'!$D:$P,10,FALSE)),"")</f>
        <v/>
      </c>
      <c r="F24" s="196" t="str">
        <f>IFERROR(IF(VLOOKUP($A24,'Annex 2 Designated EHV charges'!$D:$P,11,FALSE)=0,"",VLOOKUP($A24,'Annex 2 Designated EHV charges'!$D:$P,11,FALSE)),"")</f>
        <v/>
      </c>
      <c r="G24" s="196" t="str">
        <f>IFERROR(IF(VLOOKUP($A24,'Annex 2 Designated EHV charges'!$D:$P,12,FALSE)=0,"",VLOOKUP($A24,'Annex 2 Designated EHV charges'!$D:$P,12,FALSE)),"")</f>
        <v/>
      </c>
      <c r="H24" s="196" t="str">
        <f>IFERROR(IF(VLOOKUP($A24,'Annex 2 Designated EHV charges'!$D:$P,13,FALSE)=0,"",VLOOKUP($A24,'Annex 2 Designated EHV charges'!$D:$P,13,FALSE)),"")</f>
        <v/>
      </c>
    </row>
    <row r="25" spans="1:8" ht="12.75" customHeight="1" x14ac:dyDescent="0.2">
      <c r="A25" s="95" t="str" cm="1">
        <f t="array" ref="A25">IFERROR(INDEX('Annex 2 Designated EHV charges'!$D$10:$D$400, MATCH(0, IF(ISBLANK('Annex 2 Designated EHV charges'!$D$10:$D$400),1, COUNTIF(A$4:$A24, 'Annex 2 Designated EHV charges'!$D$10:$D$400)), 0)),"")</f>
        <v/>
      </c>
      <c r="B25" s="94" t="str">
        <f>IF($A25="","",VLOOKUP($A25,'Annex 2 Designated EHV charges'!$D:$O,2,0))</f>
        <v/>
      </c>
      <c r="C25" s="95" t="str">
        <f>IF($A25="","",VLOOKUP($A25,'Annex 2 Designated EHV charges'!$D:$O,3,0))</f>
        <v/>
      </c>
      <c r="D25" s="94" t="str">
        <f>IF($A25="","",VLOOKUP($A25,'Annex 2 Designated EHV charges'!$D:$O,4,0))</f>
        <v/>
      </c>
      <c r="E25" s="96" t="str">
        <f>IFERROR(IF(VLOOKUP($A25,'Annex 2 Designated EHV charges'!$D:$P,10,FALSE)=0,"",VLOOKUP($A25,'Annex 2 Designated EHV charges'!$D:$P,10,FALSE)),"")</f>
        <v/>
      </c>
      <c r="F25" s="196" t="str">
        <f>IFERROR(IF(VLOOKUP($A25,'Annex 2 Designated EHV charges'!$D:$P,11,FALSE)=0,"",VLOOKUP($A25,'Annex 2 Designated EHV charges'!$D:$P,11,FALSE)),"")</f>
        <v/>
      </c>
      <c r="G25" s="196" t="str">
        <f>IFERROR(IF(VLOOKUP($A25,'Annex 2 Designated EHV charges'!$D:$P,12,FALSE)=0,"",VLOOKUP($A25,'Annex 2 Designated EHV charges'!$D:$P,12,FALSE)),"")</f>
        <v/>
      </c>
      <c r="H25" s="196" t="str">
        <f>IFERROR(IF(VLOOKUP($A25,'Annex 2 Designated EHV charges'!$D:$P,13,FALSE)=0,"",VLOOKUP($A25,'Annex 2 Designated EHV charges'!$D:$P,13,FALSE)),"")</f>
        <v/>
      </c>
    </row>
    <row r="26" spans="1:8" ht="12.75" customHeight="1" x14ac:dyDescent="0.2">
      <c r="A26" s="95" t="str" cm="1">
        <f t="array" ref="A26">IFERROR(INDEX('Annex 2 Designated EHV charges'!$D$10:$D$400, MATCH(0, IF(ISBLANK('Annex 2 Designated EHV charges'!$D$10:$D$400),1, COUNTIF(A$4:$A25, 'Annex 2 Designated EHV charges'!$D$10:$D$400)), 0)),"")</f>
        <v/>
      </c>
      <c r="B26" s="94" t="str">
        <f>IF($A26="","",VLOOKUP($A26,'Annex 2 Designated EHV charges'!$D:$O,2,0))</f>
        <v/>
      </c>
      <c r="C26" s="95" t="str">
        <f>IF($A26="","",VLOOKUP($A26,'Annex 2 Designated EHV charges'!$D:$O,3,0))</f>
        <v/>
      </c>
      <c r="D26" s="94" t="str">
        <f>IF($A26="","",VLOOKUP($A26,'Annex 2 Designated EHV charges'!$D:$O,4,0))</f>
        <v/>
      </c>
      <c r="E26" s="96" t="str">
        <f>IFERROR(IF(VLOOKUP($A26,'Annex 2 Designated EHV charges'!$D:$P,10,FALSE)=0,"",VLOOKUP($A26,'Annex 2 Designated EHV charges'!$D:$P,10,FALSE)),"")</f>
        <v/>
      </c>
      <c r="F26" s="196" t="str">
        <f>IFERROR(IF(VLOOKUP($A26,'Annex 2 Designated EHV charges'!$D:$P,11,FALSE)=0,"",VLOOKUP($A26,'Annex 2 Designated EHV charges'!$D:$P,11,FALSE)),"")</f>
        <v/>
      </c>
      <c r="G26" s="196" t="str">
        <f>IFERROR(IF(VLOOKUP($A26,'Annex 2 Designated EHV charges'!$D:$P,12,FALSE)=0,"",VLOOKUP($A26,'Annex 2 Designated EHV charges'!$D:$P,12,FALSE)),"")</f>
        <v/>
      </c>
      <c r="H26" s="196" t="str">
        <f>IFERROR(IF(VLOOKUP($A26,'Annex 2 Designated EHV charges'!$D:$P,13,FALSE)=0,"",VLOOKUP($A26,'Annex 2 Designated EHV charges'!$D:$P,13,FALSE)),"")</f>
        <v/>
      </c>
    </row>
    <row r="27" spans="1:8" ht="12.75" customHeight="1" x14ac:dyDescent="0.2">
      <c r="A27" s="95" t="str" cm="1">
        <f t="array" ref="A27">IFERROR(INDEX('Annex 2 Designated EHV charges'!$D$10:$D$400, MATCH(0, IF(ISBLANK('Annex 2 Designated EHV charges'!$D$10:$D$400),1, COUNTIF(A$4:$A26, 'Annex 2 Designated EHV charges'!$D$10:$D$400)), 0)),"")</f>
        <v/>
      </c>
      <c r="B27" s="94" t="str">
        <f>IF($A27="","",VLOOKUP($A27,'Annex 2 Designated EHV charges'!$D:$O,2,0))</f>
        <v/>
      </c>
      <c r="C27" s="95" t="str">
        <f>IF($A27="","",VLOOKUP($A27,'Annex 2 Designated EHV charges'!$D:$O,3,0))</f>
        <v/>
      </c>
      <c r="D27" s="94" t="str">
        <f>IF($A27="","",VLOOKUP($A27,'Annex 2 Designated EHV charges'!$D:$O,4,0))</f>
        <v/>
      </c>
      <c r="E27" s="96" t="str">
        <f>IFERROR(IF(VLOOKUP($A27,'Annex 2 Designated EHV charges'!$D:$P,10,FALSE)=0,"",VLOOKUP($A27,'Annex 2 Designated EHV charges'!$D:$P,10,FALSE)),"")</f>
        <v/>
      </c>
      <c r="F27" s="196" t="str">
        <f>IFERROR(IF(VLOOKUP($A27,'Annex 2 Designated EHV charges'!$D:$P,11,FALSE)=0,"",VLOOKUP($A27,'Annex 2 Designated EHV charges'!$D:$P,11,FALSE)),"")</f>
        <v/>
      </c>
      <c r="G27" s="196" t="str">
        <f>IFERROR(IF(VLOOKUP($A27,'Annex 2 Designated EHV charges'!$D:$P,12,FALSE)=0,"",VLOOKUP($A27,'Annex 2 Designated EHV charges'!$D:$P,12,FALSE)),"")</f>
        <v/>
      </c>
      <c r="H27" s="196" t="str">
        <f>IFERROR(IF(VLOOKUP($A27,'Annex 2 Designated EHV charges'!$D:$P,13,FALSE)=0,"",VLOOKUP($A27,'Annex 2 Designated EHV charges'!$D:$P,13,FALSE)),"")</f>
        <v/>
      </c>
    </row>
    <row r="28" spans="1:8" ht="12.75" customHeight="1" x14ac:dyDescent="0.2">
      <c r="A28" s="95" t="str" cm="1">
        <f t="array" ref="A28">IFERROR(INDEX('Annex 2 Designated EHV charges'!$D$10:$D$400, MATCH(0, IF(ISBLANK('Annex 2 Designated EHV charges'!$D$10:$D$400),1, COUNTIF(A$4:$A27, 'Annex 2 Designated EHV charges'!$D$10:$D$400)), 0)),"")</f>
        <v/>
      </c>
      <c r="B28" s="94" t="str">
        <f>IF($A28="","",VLOOKUP($A28,'Annex 2 Designated EHV charges'!$D:$O,2,0))</f>
        <v/>
      </c>
      <c r="C28" s="95" t="str">
        <f>IF($A28="","",VLOOKUP($A28,'Annex 2 Designated EHV charges'!$D:$O,3,0))</f>
        <v/>
      </c>
      <c r="D28" s="94" t="str">
        <f>IF($A28="","",VLOOKUP($A28,'Annex 2 Designated EHV charges'!$D:$O,4,0))</f>
        <v/>
      </c>
      <c r="E28" s="96" t="str">
        <f>IFERROR(IF(VLOOKUP($A28,'Annex 2 Designated EHV charges'!$D:$P,10,FALSE)=0,"",VLOOKUP($A28,'Annex 2 Designated EHV charges'!$D:$P,10,FALSE)),"")</f>
        <v/>
      </c>
      <c r="F28" s="196" t="str">
        <f>IFERROR(IF(VLOOKUP($A28,'Annex 2 Designated EHV charges'!$D:$P,11,FALSE)=0,"",VLOOKUP($A28,'Annex 2 Designated EHV charges'!$D:$P,11,FALSE)),"")</f>
        <v/>
      </c>
      <c r="G28" s="196" t="str">
        <f>IFERROR(IF(VLOOKUP($A28,'Annex 2 Designated EHV charges'!$D:$P,12,FALSE)=0,"",VLOOKUP($A28,'Annex 2 Designated EHV charges'!$D:$P,12,FALSE)),"")</f>
        <v/>
      </c>
      <c r="H28" s="196" t="str">
        <f>IFERROR(IF(VLOOKUP($A28,'Annex 2 Designated EHV charges'!$D:$P,13,FALSE)=0,"",VLOOKUP($A28,'Annex 2 Designated EHV charges'!$D:$P,13,FALSE)),"")</f>
        <v/>
      </c>
    </row>
    <row r="29" spans="1:8" ht="12.75" customHeight="1" x14ac:dyDescent="0.2">
      <c r="A29" s="95" t="str" cm="1">
        <f t="array" ref="A29">IFERROR(INDEX('Annex 2 Designated EHV charges'!$D$10:$D$400, MATCH(0, IF(ISBLANK('Annex 2 Designated EHV charges'!$D$10:$D$400),1, COUNTIF(A$4:$A28, 'Annex 2 Designated EHV charges'!$D$10:$D$400)), 0)),"")</f>
        <v/>
      </c>
      <c r="B29" s="94" t="str">
        <f>IF($A29="","",VLOOKUP($A29,'Annex 2 Designated EHV charges'!$D:$O,2,0))</f>
        <v/>
      </c>
      <c r="C29" s="95" t="str">
        <f>IF($A29="","",VLOOKUP($A29,'Annex 2 Designated EHV charges'!$D:$O,3,0))</f>
        <v/>
      </c>
      <c r="D29" s="94" t="str">
        <f>IF($A29="","",VLOOKUP($A29,'Annex 2 Designated EHV charges'!$D:$O,4,0))</f>
        <v/>
      </c>
      <c r="E29" s="96" t="str">
        <f>IFERROR(IF(VLOOKUP($A29,'Annex 2 Designated EHV charges'!$D:$P,10,FALSE)=0,"",VLOOKUP($A29,'Annex 2 Designated EHV charges'!$D:$P,10,FALSE)),"")</f>
        <v/>
      </c>
      <c r="F29" s="196" t="str">
        <f>IFERROR(IF(VLOOKUP($A29,'Annex 2 Designated EHV charges'!$D:$P,11,FALSE)=0,"",VLOOKUP($A29,'Annex 2 Designated EHV charges'!$D:$P,11,FALSE)),"")</f>
        <v/>
      </c>
      <c r="G29" s="196" t="str">
        <f>IFERROR(IF(VLOOKUP($A29,'Annex 2 Designated EHV charges'!$D:$P,12,FALSE)=0,"",VLOOKUP($A29,'Annex 2 Designated EHV charges'!$D:$P,12,FALSE)),"")</f>
        <v/>
      </c>
      <c r="H29" s="196" t="str">
        <f>IFERROR(IF(VLOOKUP($A29,'Annex 2 Designated EHV charges'!$D:$P,13,FALSE)=0,"",VLOOKUP($A29,'Annex 2 Designated EHV charges'!$D:$P,13,FALSE)),"")</f>
        <v/>
      </c>
    </row>
    <row r="30" spans="1:8" ht="12.75" customHeight="1" x14ac:dyDescent="0.2">
      <c r="A30" s="95" t="str" cm="1">
        <f t="array" ref="A30">IFERROR(INDEX('Annex 2 Designated EHV charges'!$D$10:$D$400, MATCH(0, IF(ISBLANK('Annex 2 Designated EHV charges'!$D$10:$D$400),1, COUNTIF(A$4:$A29, 'Annex 2 Designated EHV charges'!$D$10:$D$400)), 0)),"")</f>
        <v/>
      </c>
      <c r="B30" s="94" t="str">
        <f>IF($A30="","",VLOOKUP($A30,'Annex 2 Designated EHV charges'!$D:$O,2,0))</f>
        <v/>
      </c>
      <c r="C30" s="95" t="str">
        <f>IF($A30="","",VLOOKUP($A30,'Annex 2 Designated EHV charges'!$D:$O,3,0))</f>
        <v/>
      </c>
      <c r="D30" s="94" t="str">
        <f>IF($A30="","",VLOOKUP($A30,'Annex 2 Designated EHV charges'!$D:$O,4,0))</f>
        <v/>
      </c>
      <c r="E30" s="96" t="str">
        <f>IFERROR(IF(VLOOKUP($A30,'Annex 2 Designated EHV charges'!$D:$P,10,FALSE)=0,"",VLOOKUP($A30,'Annex 2 Designated EHV charges'!$D:$P,10,FALSE)),"")</f>
        <v/>
      </c>
      <c r="F30" s="196" t="str">
        <f>IFERROR(IF(VLOOKUP($A30,'Annex 2 Designated EHV charges'!$D:$P,11,FALSE)=0,"",VLOOKUP($A30,'Annex 2 Designated EHV charges'!$D:$P,11,FALSE)),"")</f>
        <v/>
      </c>
      <c r="G30" s="196" t="str">
        <f>IFERROR(IF(VLOOKUP($A30,'Annex 2 Designated EHV charges'!$D:$P,12,FALSE)=0,"",VLOOKUP($A30,'Annex 2 Designated EHV charges'!$D:$P,12,FALSE)),"")</f>
        <v/>
      </c>
      <c r="H30" s="196" t="str">
        <f>IFERROR(IF(VLOOKUP($A30,'Annex 2 Designated EHV charges'!$D:$P,13,FALSE)=0,"",VLOOKUP($A30,'Annex 2 Designated EHV charges'!$D:$P,13,FALSE)),"")</f>
        <v/>
      </c>
    </row>
    <row r="31" spans="1:8" ht="12.75" customHeight="1" x14ac:dyDescent="0.2">
      <c r="A31" s="95" t="str" cm="1">
        <f t="array" ref="A31">IFERROR(INDEX('Annex 2 Designated EHV charges'!$D$10:$D$400, MATCH(0, IF(ISBLANK('Annex 2 Designated EHV charges'!$D$10:$D$400),1, COUNTIF(A$4:$A30, 'Annex 2 Designated EHV charges'!$D$10:$D$400)), 0)),"")</f>
        <v/>
      </c>
      <c r="B31" s="94" t="str">
        <f>IF($A31="","",VLOOKUP($A31,'Annex 2 Designated EHV charges'!$D:$O,2,0))</f>
        <v/>
      </c>
      <c r="C31" s="95" t="str">
        <f>IF($A31="","",VLOOKUP($A31,'Annex 2 Designated EHV charges'!$D:$O,3,0))</f>
        <v/>
      </c>
      <c r="D31" s="94" t="str">
        <f>IF($A31="","",VLOOKUP($A31,'Annex 2 Designated EHV charges'!$D:$O,4,0))</f>
        <v/>
      </c>
      <c r="E31" s="96" t="str">
        <f>IFERROR(IF(VLOOKUP($A31,'Annex 2 Designated EHV charges'!$D:$P,10,FALSE)=0,"",VLOOKUP($A31,'Annex 2 Designated EHV charges'!$D:$P,10,FALSE)),"")</f>
        <v/>
      </c>
      <c r="F31" s="196" t="str">
        <f>IFERROR(IF(VLOOKUP($A31,'Annex 2 Designated EHV charges'!$D:$P,11,FALSE)=0,"",VLOOKUP($A31,'Annex 2 Designated EHV charges'!$D:$P,11,FALSE)),"")</f>
        <v/>
      </c>
      <c r="G31" s="196" t="str">
        <f>IFERROR(IF(VLOOKUP($A31,'Annex 2 Designated EHV charges'!$D:$P,12,FALSE)=0,"",VLOOKUP($A31,'Annex 2 Designated EHV charges'!$D:$P,12,FALSE)),"")</f>
        <v/>
      </c>
      <c r="H31" s="196" t="str">
        <f>IFERROR(IF(VLOOKUP($A31,'Annex 2 Designated EHV charges'!$D:$P,13,FALSE)=0,"",VLOOKUP($A31,'Annex 2 Designated EHV charges'!$D:$P,13,FALSE)),"")</f>
        <v/>
      </c>
    </row>
    <row r="32" spans="1:8" ht="12.75" customHeight="1" x14ac:dyDescent="0.2">
      <c r="A32" s="95" t="str" cm="1">
        <f t="array" ref="A32">IFERROR(INDEX('Annex 2 Designated EHV charges'!$D$10:$D$400, MATCH(0, IF(ISBLANK('Annex 2 Designated EHV charges'!$D$10:$D$400),1, COUNTIF(A$4:$A31, 'Annex 2 Designated EHV charges'!$D$10:$D$400)), 0)),"")</f>
        <v/>
      </c>
      <c r="B32" s="94" t="str">
        <f>IF($A32="","",VLOOKUP($A32,'Annex 2 Designated EHV charges'!$D:$O,2,0))</f>
        <v/>
      </c>
      <c r="C32" s="95" t="str">
        <f>IF($A32="","",VLOOKUP($A32,'Annex 2 Designated EHV charges'!$D:$O,3,0))</f>
        <v/>
      </c>
      <c r="D32" s="94" t="str">
        <f>IF($A32="","",VLOOKUP($A32,'Annex 2 Designated EHV charges'!$D:$O,4,0))</f>
        <v/>
      </c>
      <c r="E32" s="96" t="str">
        <f>IFERROR(IF(VLOOKUP($A32,'Annex 2 Designated EHV charges'!$D:$P,10,FALSE)=0,"",VLOOKUP($A32,'Annex 2 Designated EHV charges'!$D:$P,10,FALSE)),"")</f>
        <v/>
      </c>
      <c r="F32" s="196" t="str">
        <f>IFERROR(IF(VLOOKUP($A32,'Annex 2 Designated EHV charges'!$D:$P,11,FALSE)=0,"",VLOOKUP($A32,'Annex 2 Designated EHV charges'!$D:$P,11,FALSE)),"")</f>
        <v/>
      </c>
      <c r="G32" s="196" t="str">
        <f>IFERROR(IF(VLOOKUP($A32,'Annex 2 Designated EHV charges'!$D:$P,12,FALSE)=0,"",VLOOKUP($A32,'Annex 2 Designated EHV charges'!$D:$P,12,FALSE)),"")</f>
        <v/>
      </c>
      <c r="H32" s="196" t="str">
        <f>IFERROR(IF(VLOOKUP($A32,'Annex 2 Designated EHV charges'!$D:$P,13,FALSE)=0,"",VLOOKUP($A32,'Annex 2 Designated EHV charges'!$D:$P,13,FALSE)),"")</f>
        <v/>
      </c>
    </row>
    <row r="33" spans="1:8" ht="12.75" customHeight="1" x14ac:dyDescent="0.2">
      <c r="A33" s="95" t="str" cm="1">
        <f t="array" ref="A33">IFERROR(INDEX('Annex 2 Designated EHV charges'!$D$10:$D$400, MATCH(0, IF(ISBLANK('Annex 2 Designated EHV charges'!$D$10:$D$400),1, COUNTIF(A$4:$A32, 'Annex 2 Designated EHV charges'!$D$10:$D$400)), 0)),"")</f>
        <v/>
      </c>
      <c r="B33" s="94" t="str">
        <f>IF($A33="","",VLOOKUP($A33,'Annex 2 Designated EHV charges'!$D:$O,2,0))</f>
        <v/>
      </c>
      <c r="C33" s="95" t="str">
        <f>IF($A33="","",VLOOKUP($A33,'Annex 2 Designated EHV charges'!$D:$O,3,0))</f>
        <v/>
      </c>
      <c r="D33" s="94" t="str">
        <f>IF($A33="","",VLOOKUP($A33,'Annex 2 Designated EHV charges'!$D:$O,4,0))</f>
        <v/>
      </c>
      <c r="E33" s="96" t="str">
        <f>IFERROR(IF(VLOOKUP($A33,'Annex 2 Designated EHV charges'!$D:$P,10,FALSE)=0,"",VLOOKUP($A33,'Annex 2 Designated EHV charges'!$D:$P,10,FALSE)),"")</f>
        <v/>
      </c>
      <c r="F33" s="196" t="str">
        <f>IFERROR(IF(VLOOKUP($A33,'Annex 2 Designated EHV charges'!$D:$P,11,FALSE)=0,"",VLOOKUP($A33,'Annex 2 Designated EHV charges'!$D:$P,11,FALSE)),"")</f>
        <v/>
      </c>
      <c r="G33" s="196" t="str">
        <f>IFERROR(IF(VLOOKUP($A33,'Annex 2 Designated EHV charges'!$D:$P,12,FALSE)=0,"",VLOOKUP($A33,'Annex 2 Designated EHV charges'!$D:$P,12,FALSE)),"")</f>
        <v/>
      </c>
      <c r="H33" s="196" t="str">
        <f>IFERROR(IF(VLOOKUP($A33,'Annex 2 Designated EHV charges'!$D:$P,13,FALSE)=0,"",VLOOKUP($A33,'Annex 2 Designated EHV charges'!$D:$P,13,FALSE)),"")</f>
        <v/>
      </c>
    </row>
    <row r="34" spans="1:8" ht="12.75" customHeight="1" x14ac:dyDescent="0.2">
      <c r="A34" s="95" t="str" cm="1">
        <f t="array" ref="A34">IFERROR(INDEX('Annex 2 Designated EHV charges'!$D$10:$D$400, MATCH(0, IF(ISBLANK('Annex 2 Designated EHV charges'!$D$10:$D$400),1, COUNTIF(A$4:$A33, 'Annex 2 Designated EHV charges'!$D$10:$D$400)), 0)),"")</f>
        <v/>
      </c>
      <c r="B34" s="94" t="str">
        <f>IF($A34="","",VLOOKUP($A34,'Annex 2 Designated EHV charges'!$D:$O,2,0))</f>
        <v/>
      </c>
      <c r="C34" s="95" t="str">
        <f>IF($A34="","",VLOOKUP($A34,'Annex 2 Designated EHV charges'!$D:$O,3,0))</f>
        <v/>
      </c>
      <c r="D34" s="94" t="str">
        <f>IF($A34="","",VLOOKUP($A34,'Annex 2 Designated EHV charges'!$D:$O,4,0))</f>
        <v/>
      </c>
      <c r="E34" s="96" t="str">
        <f>IFERROR(IF(VLOOKUP($A34,'Annex 2 Designated EHV charges'!$D:$P,10,FALSE)=0,"",VLOOKUP($A34,'Annex 2 Designated EHV charges'!$D:$P,10,FALSE)),"")</f>
        <v/>
      </c>
      <c r="F34" s="196" t="str">
        <f>IFERROR(IF(VLOOKUP($A34,'Annex 2 Designated EHV charges'!$D:$P,11,FALSE)=0,"",VLOOKUP($A34,'Annex 2 Designated EHV charges'!$D:$P,11,FALSE)),"")</f>
        <v/>
      </c>
      <c r="G34" s="196" t="str">
        <f>IFERROR(IF(VLOOKUP($A34,'Annex 2 Designated EHV charges'!$D:$P,12,FALSE)=0,"",VLOOKUP($A34,'Annex 2 Designated EHV charges'!$D:$P,12,FALSE)),"")</f>
        <v/>
      </c>
      <c r="H34" s="196" t="str">
        <f>IFERROR(IF(VLOOKUP($A34,'Annex 2 Designated EHV charges'!$D:$P,13,FALSE)=0,"",VLOOKUP($A34,'Annex 2 Designated EHV charges'!$D:$P,13,FALSE)),"")</f>
        <v/>
      </c>
    </row>
    <row r="35" spans="1:8" ht="12.75" customHeight="1" x14ac:dyDescent="0.2">
      <c r="A35" s="95" t="str" cm="1">
        <f t="array" ref="A35">IFERROR(INDEX('Annex 2 Designated EHV charges'!$D$10:$D$400, MATCH(0, IF(ISBLANK('Annex 2 Designated EHV charges'!$D$10:$D$400),1, COUNTIF(A$4:$A34, 'Annex 2 Designated EHV charges'!$D$10:$D$400)), 0)),"")</f>
        <v/>
      </c>
      <c r="B35" s="94" t="str">
        <f>IF($A35="","",VLOOKUP($A35,'Annex 2 Designated EHV charges'!$D:$O,2,0))</f>
        <v/>
      </c>
      <c r="C35" s="95" t="str">
        <f>IF($A35="","",VLOOKUP($A35,'Annex 2 Designated EHV charges'!$D:$O,3,0))</f>
        <v/>
      </c>
      <c r="D35" s="94" t="str">
        <f>IF($A35="","",VLOOKUP($A35,'Annex 2 Designated EHV charges'!$D:$O,4,0))</f>
        <v/>
      </c>
      <c r="E35" s="96" t="str">
        <f>IFERROR(IF(VLOOKUP($A35,'Annex 2 Designated EHV charges'!$D:$P,10,FALSE)=0,"",VLOOKUP($A35,'Annex 2 Designated EHV charges'!$D:$P,10,FALSE)),"")</f>
        <v/>
      </c>
      <c r="F35" s="196" t="str">
        <f>IFERROR(IF(VLOOKUP($A35,'Annex 2 Designated EHV charges'!$D:$P,11,FALSE)=0,"",VLOOKUP($A35,'Annex 2 Designated EHV charges'!$D:$P,11,FALSE)),"")</f>
        <v/>
      </c>
      <c r="G35" s="196" t="str">
        <f>IFERROR(IF(VLOOKUP($A35,'Annex 2 Designated EHV charges'!$D:$P,12,FALSE)=0,"",VLOOKUP($A35,'Annex 2 Designated EHV charges'!$D:$P,12,FALSE)),"")</f>
        <v/>
      </c>
      <c r="H35" s="196" t="str">
        <f>IFERROR(IF(VLOOKUP($A35,'Annex 2 Designated EHV charges'!$D:$P,13,FALSE)=0,"",VLOOKUP($A35,'Annex 2 Designated EHV charges'!$D:$P,13,FALSE)),"")</f>
        <v/>
      </c>
    </row>
    <row r="36" spans="1:8" ht="12.75" customHeight="1" x14ac:dyDescent="0.2">
      <c r="A36" s="95" t="str" cm="1">
        <f t="array" ref="A36">IFERROR(INDEX('Annex 2 Designated EHV charges'!$D$10:$D$400, MATCH(0, IF(ISBLANK('Annex 2 Designated EHV charges'!$D$10:$D$400),1, COUNTIF(A$4:$A35, 'Annex 2 Designated EHV charges'!$D$10:$D$400)), 0)),"")</f>
        <v/>
      </c>
      <c r="B36" s="94" t="str">
        <f>IF($A36="","",VLOOKUP($A36,'Annex 2 Designated EHV charges'!$D:$O,2,0))</f>
        <v/>
      </c>
      <c r="C36" s="95" t="str">
        <f>IF($A36="","",VLOOKUP($A36,'Annex 2 Designated EHV charges'!$D:$O,3,0))</f>
        <v/>
      </c>
      <c r="D36" s="94" t="str">
        <f>IF($A36="","",VLOOKUP($A36,'Annex 2 Designated EHV charges'!$D:$O,4,0))</f>
        <v/>
      </c>
      <c r="E36" s="96" t="str">
        <f>IFERROR(IF(VLOOKUP($A36,'Annex 2 Designated EHV charges'!$D:$P,10,FALSE)=0,"",VLOOKUP($A36,'Annex 2 Designated EHV charges'!$D:$P,10,FALSE)),"")</f>
        <v/>
      </c>
      <c r="F36" s="196" t="str">
        <f>IFERROR(IF(VLOOKUP($A36,'Annex 2 Designated EHV charges'!$D:$P,11,FALSE)=0,"",VLOOKUP($A36,'Annex 2 Designated EHV charges'!$D:$P,11,FALSE)),"")</f>
        <v/>
      </c>
      <c r="G36" s="196" t="str">
        <f>IFERROR(IF(VLOOKUP($A36,'Annex 2 Designated EHV charges'!$D:$P,12,FALSE)=0,"",VLOOKUP($A36,'Annex 2 Designated EHV charges'!$D:$P,12,FALSE)),"")</f>
        <v/>
      </c>
      <c r="H36" s="196" t="str">
        <f>IFERROR(IF(VLOOKUP($A36,'Annex 2 Designated EHV charges'!$D:$P,13,FALSE)=0,"",VLOOKUP($A36,'Annex 2 Designated EHV charges'!$D:$P,13,FALSE)),"")</f>
        <v/>
      </c>
    </row>
    <row r="37" spans="1:8" ht="12.75" customHeight="1" x14ac:dyDescent="0.2">
      <c r="A37" s="95" t="str" cm="1">
        <f t="array" ref="A37">IFERROR(INDEX('Annex 2 Designated EHV charges'!$D$10:$D$400, MATCH(0, IF(ISBLANK('Annex 2 Designated EHV charges'!$D$10:$D$400),1, COUNTIF(A$4:$A36, 'Annex 2 Designated EHV charges'!$D$10:$D$400)), 0)),"")</f>
        <v/>
      </c>
      <c r="B37" s="94" t="str">
        <f>IF($A37="","",VLOOKUP($A37,'Annex 2 Designated EHV charges'!$D:$O,2,0))</f>
        <v/>
      </c>
      <c r="C37" s="95" t="str">
        <f>IF($A37="","",VLOOKUP($A37,'Annex 2 Designated EHV charges'!$D:$O,3,0))</f>
        <v/>
      </c>
      <c r="D37" s="94" t="str">
        <f>IF($A37="","",VLOOKUP($A37,'Annex 2 Designated EHV charges'!$D:$O,4,0))</f>
        <v/>
      </c>
      <c r="E37" s="96" t="str">
        <f>IFERROR(IF(VLOOKUP($A37,'Annex 2 Designated EHV charges'!$D:$P,10,FALSE)=0,"",VLOOKUP($A37,'Annex 2 Designated EHV charges'!$D:$P,10,FALSE)),"")</f>
        <v/>
      </c>
      <c r="F37" s="196" t="str">
        <f>IFERROR(IF(VLOOKUP($A37,'Annex 2 Designated EHV charges'!$D:$P,11,FALSE)=0,"",VLOOKUP($A37,'Annex 2 Designated EHV charges'!$D:$P,11,FALSE)),"")</f>
        <v/>
      </c>
      <c r="G37" s="196" t="str">
        <f>IFERROR(IF(VLOOKUP($A37,'Annex 2 Designated EHV charges'!$D:$P,12,FALSE)=0,"",VLOOKUP($A37,'Annex 2 Designated EHV charges'!$D:$P,12,FALSE)),"")</f>
        <v/>
      </c>
      <c r="H37" s="196" t="str">
        <f>IFERROR(IF(VLOOKUP($A37,'Annex 2 Designated EHV charges'!$D:$P,13,FALSE)=0,"",VLOOKUP($A37,'Annex 2 Designated EHV charges'!$D:$P,13,FALSE)),"")</f>
        <v/>
      </c>
    </row>
    <row r="38" spans="1:8" ht="12.75" customHeight="1" x14ac:dyDescent="0.2">
      <c r="A38" s="95" t="str" cm="1">
        <f t="array" ref="A38">IFERROR(INDEX('Annex 2 Designated EHV charges'!$D$10:$D$400, MATCH(0, IF(ISBLANK('Annex 2 Designated EHV charges'!$D$10:$D$400),1, COUNTIF(A$4:$A37, 'Annex 2 Designated EHV charges'!$D$10:$D$400)), 0)),"")</f>
        <v/>
      </c>
      <c r="B38" s="94" t="str">
        <f>IF($A38="","",VLOOKUP($A38,'Annex 2 Designated EHV charges'!$D:$O,2,0))</f>
        <v/>
      </c>
      <c r="C38" s="95" t="str">
        <f>IF($A38="","",VLOOKUP($A38,'Annex 2 Designated EHV charges'!$D:$O,3,0))</f>
        <v/>
      </c>
      <c r="D38" s="94" t="str">
        <f>IF($A38="","",VLOOKUP($A38,'Annex 2 Designated EHV charges'!$D:$O,4,0))</f>
        <v/>
      </c>
      <c r="E38" s="96" t="str">
        <f>IFERROR(IF(VLOOKUP($A38,'Annex 2 Designated EHV charges'!$D:$P,10,FALSE)=0,"",VLOOKUP($A38,'Annex 2 Designated EHV charges'!$D:$P,10,FALSE)),"")</f>
        <v/>
      </c>
      <c r="F38" s="196" t="str">
        <f>IFERROR(IF(VLOOKUP($A38,'Annex 2 Designated EHV charges'!$D:$P,11,FALSE)=0,"",VLOOKUP($A38,'Annex 2 Designated EHV charges'!$D:$P,11,FALSE)),"")</f>
        <v/>
      </c>
      <c r="G38" s="196" t="str">
        <f>IFERROR(IF(VLOOKUP($A38,'Annex 2 Designated EHV charges'!$D:$P,12,FALSE)=0,"",VLOOKUP($A38,'Annex 2 Designated EHV charges'!$D:$P,12,FALSE)),"")</f>
        <v/>
      </c>
      <c r="H38" s="196" t="str">
        <f>IFERROR(IF(VLOOKUP($A38,'Annex 2 Designated EHV charges'!$D:$P,13,FALSE)=0,"",VLOOKUP($A38,'Annex 2 Designated EHV charges'!$D:$P,13,FALSE)),"")</f>
        <v/>
      </c>
    </row>
    <row r="39" spans="1:8" ht="12.75" customHeight="1" x14ac:dyDescent="0.2">
      <c r="A39" s="95" t="str" cm="1">
        <f t="array" ref="A39">IFERROR(INDEX('Annex 2 Designated EHV charges'!$D$10:$D$400, MATCH(0, IF(ISBLANK('Annex 2 Designated EHV charges'!$D$10:$D$400),1, COUNTIF(A$4:$A38, 'Annex 2 Designated EHV charges'!$D$10:$D$400)), 0)),"")</f>
        <v/>
      </c>
      <c r="B39" s="94" t="str">
        <f>IF($A39="","",VLOOKUP($A39,'Annex 2 Designated EHV charges'!$D:$O,2,0))</f>
        <v/>
      </c>
      <c r="C39" s="95" t="str">
        <f>IF($A39="","",VLOOKUP($A39,'Annex 2 Designated EHV charges'!$D:$O,3,0))</f>
        <v/>
      </c>
      <c r="D39" s="94" t="str">
        <f>IF($A39="","",VLOOKUP($A39,'Annex 2 Designated EHV charges'!$D:$O,4,0))</f>
        <v/>
      </c>
      <c r="E39" s="96" t="str">
        <f>IFERROR(IF(VLOOKUP($A39,'Annex 2 Designated EHV charges'!$D:$P,10,FALSE)=0,"",VLOOKUP($A39,'Annex 2 Designated EHV charges'!$D:$P,10,FALSE)),"")</f>
        <v/>
      </c>
      <c r="F39" s="196" t="str">
        <f>IFERROR(IF(VLOOKUP($A39,'Annex 2 Designated EHV charges'!$D:$P,11,FALSE)=0,"",VLOOKUP($A39,'Annex 2 Designated EHV charges'!$D:$P,11,FALSE)),"")</f>
        <v/>
      </c>
      <c r="G39" s="196" t="str">
        <f>IFERROR(IF(VLOOKUP($A39,'Annex 2 Designated EHV charges'!$D:$P,12,FALSE)=0,"",VLOOKUP($A39,'Annex 2 Designated EHV charges'!$D:$P,12,FALSE)),"")</f>
        <v/>
      </c>
      <c r="H39" s="196" t="str">
        <f>IFERROR(IF(VLOOKUP($A39,'Annex 2 Designated EHV charges'!$D:$P,13,FALSE)=0,"",VLOOKUP($A39,'Annex 2 Designated EHV charges'!$D:$P,13,FALSE)),"")</f>
        <v/>
      </c>
    </row>
    <row r="40" spans="1:8" ht="12.75" customHeight="1" x14ac:dyDescent="0.2">
      <c r="A40" s="95" t="str" cm="1">
        <f t="array" ref="A40">IFERROR(INDEX('Annex 2 Designated EHV charges'!$D$10:$D$400, MATCH(0, IF(ISBLANK('Annex 2 Designated EHV charges'!$D$10:$D$400),1, COUNTIF(A$4:$A39, 'Annex 2 Designated EHV charges'!$D$10:$D$400)), 0)),"")</f>
        <v/>
      </c>
      <c r="B40" s="94" t="str">
        <f>IF($A40="","",VLOOKUP($A40,'Annex 2 Designated EHV charges'!$D:$O,2,0))</f>
        <v/>
      </c>
      <c r="C40" s="95" t="str">
        <f>IF($A40="","",VLOOKUP($A40,'Annex 2 Designated EHV charges'!$D:$O,3,0))</f>
        <v/>
      </c>
      <c r="D40" s="94" t="str">
        <f>IF($A40="","",VLOOKUP($A40,'Annex 2 Designated EHV charges'!$D:$O,4,0))</f>
        <v/>
      </c>
      <c r="E40" s="96" t="str">
        <f>IFERROR(IF(VLOOKUP($A40,'Annex 2 Designated EHV charges'!$D:$P,10,FALSE)=0,"",VLOOKUP($A40,'Annex 2 Designated EHV charges'!$D:$P,10,FALSE)),"")</f>
        <v/>
      </c>
      <c r="F40" s="196" t="str">
        <f>IFERROR(IF(VLOOKUP($A40,'Annex 2 Designated EHV charges'!$D:$P,11,FALSE)=0,"",VLOOKUP($A40,'Annex 2 Designated EHV charges'!$D:$P,11,FALSE)),"")</f>
        <v/>
      </c>
      <c r="G40" s="196" t="str">
        <f>IFERROR(IF(VLOOKUP($A40,'Annex 2 Designated EHV charges'!$D:$P,12,FALSE)=0,"",VLOOKUP($A40,'Annex 2 Designated EHV charges'!$D:$P,12,FALSE)),"")</f>
        <v/>
      </c>
      <c r="H40" s="196" t="str">
        <f>IFERROR(IF(VLOOKUP($A40,'Annex 2 Designated EHV charges'!$D:$P,13,FALSE)=0,"",VLOOKUP($A40,'Annex 2 Designated EHV charges'!$D:$P,13,FALSE)),"")</f>
        <v/>
      </c>
    </row>
    <row r="41" spans="1:8" ht="12.75" customHeight="1" x14ac:dyDescent="0.2">
      <c r="A41" s="95" t="str" cm="1">
        <f t="array" ref="A41">IFERROR(INDEX('Annex 2 Designated EHV charges'!$D$10:$D$400, MATCH(0, IF(ISBLANK('Annex 2 Designated EHV charges'!$D$10:$D$400),1, COUNTIF(A$4:$A40, 'Annex 2 Designated EHV charges'!$D$10:$D$400)), 0)),"")</f>
        <v/>
      </c>
      <c r="B41" s="94" t="str">
        <f>IF($A41="","",VLOOKUP($A41,'Annex 2 Designated EHV charges'!$D:$O,2,0))</f>
        <v/>
      </c>
      <c r="C41" s="95" t="str">
        <f>IF($A41="","",VLOOKUP($A41,'Annex 2 Designated EHV charges'!$D:$O,3,0))</f>
        <v/>
      </c>
      <c r="D41" s="94" t="str">
        <f>IF($A41="","",VLOOKUP($A41,'Annex 2 Designated EHV charges'!$D:$O,4,0))</f>
        <v/>
      </c>
      <c r="E41" s="96" t="str">
        <f>IFERROR(IF(VLOOKUP($A41,'Annex 2 Designated EHV charges'!$D:$P,10,FALSE)=0,"",VLOOKUP($A41,'Annex 2 Designated EHV charges'!$D:$P,10,FALSE)),"")</f>
        <v/>
      </c>
      <c r="F41" s="196" t="str">
        <f>IFERROR(IF(VLOOKUP($A41,'Annex 2 Designated EHV charges'!$D:$P,11,FALSE)=0,"",VLOOKUP($A41,'Annex 2 Designated EHV charges'!$D:$P,11,FALSE)),"")</f>
        <v/>
      </c>
      <c r="G41" s="196" t="str">
        <f>IFERROR(IF(VLOOKUP($A41,'Annex 2 Designated EHV charges'!$D:$P,12,FALSE)=0,"",VLOOKUP($A41,'Annex 2 Designated EHV charges'!$D:$P,12,FALSE)),"")</f>
        <v/>
      </c>
      <c r="H41" s="196" t="str">
        <f>IFERROR(IF(VLOOKUP($A41,'Annex 2 Designated EHV charges'!$D:$P,13,FALSE)=0,"",VLOOKUP($A41,'Annex 2 Designated EHV charges'!$D:$P,13,FALSE)),"")</f>
        <v/>
      </c>
    </row>
    <row r="42" spans="1:8" ht="12.75" customHeight="1" x14ac:dyDescent="0.2">
      <c r="A42" s="95" t="str" cm="1">
        <f t="array" ref="A42">IFERROR(INDEX('Annex 2 Designated EHV charges'!$D$10:$D$400, MATCH(0, IF(ISBLANK('Annex 2 Designated EHV charges'!$D$10:$D$400),1, COUNTIF(A$4:$A41, 'Annex 2 Designated EHV charges'!$D$10:$D$400)), 0)),"")</f>
        <v/>
      </c>
      <c r="B42" s="94" t="str">
        <f>IF($A42="","",VLOOKUP($A42,'Annex 2 Designated EHV charges'!$D:$O,2,0))</f>
        <v/>
      </c>
      <c r="C42" s="95" t="str">
        <f>IF($A42="","",VLOOKUP($A42,'Annex 2 Designated EHV charges'!$D:$O,3,0))</f>
        <v/>
      </c>
      <c r="D42" s="94" t="str">
        <f>IF($A42="","",VLOOKUP($A42,'Annex 2 Designated EHV charges'!$D:$O,4,0))</f>
        <v/>
      </c>
      <c r="E42" s="96" t="str">
        <f>IFERROR(IF(VLOOKUP($A42,'Annex 2 Designated EHV charges'!$D:$P,10,FALSE)=0,"",VLOOKUP($A42,'Annex 2 Designated EHV charges'!$D:$P,10,FALSE)),"")</f>
        <v/>
      </c>
      <c r="F42" s="196" t="str">
        <f>IFERROR(IF(VLOOKUP($A42,'Annex 2 Designated EHV charges'!$D:$P,11,FALSE)=0,"",VLOOKUP($A42,'Annex 2 Designated EHV charges'!$D:$P,11,FALSE)),"")</f>
        <v/>
      </c>
      <c r="G42" s="196" t="str">
        <f>IFERROR(IF(VLOOKUP($A42,'Annex 2 Designated EHV charges'!$D:$P,12,FALSE)=0,"",VLOOKUP($A42,'Annex 2 Designated EHV charges'!$D:$P,12,FALSE)),"")</f>
        <v/>
      </c>
      <c r="H42" s="196" t="str">
        <f>IFERROR(IF(VLOOKUP($A42,'Annex 2 Designated EHV charges'!$D:$P,13,FALSE)=0,"",VLOOKUP($A42,'Annex 2 Designated EHV charges'!$D:$P,13,FALSE)),"")</f>
        <v/>
      </c>
    </row>
    <row r="43" spans="1:8" ht="12.75" customHeight="1" x14ac:dyDescent="0.2">
      <c r="A43" s="95" t="str" cm="1">
        <f t="array" ref="A43">IFERROR(INDEX('Annex 2 Designated EHV charges'!$D$10:$D$400, MATCH(0, IF(ISBLANK('Annex 2 Designated EHV charges'!$D$10:$D$400),1, COUNTIF(A$4:$A42, 'Annex 2 Designated EHV charges'!$D$10:$D$400)), 0)),"")</f>
        <v/>
      </c>
      <c r="B43" s="94" t="str">
        <f>IF($A43="","",VLOOKUP($A43,'Annex 2 Designated EHV charges'!$D:$O,2,0))</f>
        <v/>
      </c>
      <c r="C43" s="95" t="str">
        <f>IF($A43="","",VLOOKUP($A43,'Annex 2 Designated EHV charges'!$D:$O,3,0))</f>
        <v/>
      </c>
      <c r="D43" s="94" t="str">
        <f>IF($A43="","",VLOOKUP($A43,'Annex 2 Designated EHV charges'!$D:$O,4,0))</f>
        <v/>
      </c>
      <c r="E43" s="96" t="str">
        <f>IFERROR(IF(VLOOKUP($A43,'Annex 2 Designated EHV charges'!$D:$P,10,FALSE)=0,"",VLOOKUP($A43,'Annex 2 Designated EHV charges'!$D:$P,10,FALSE)),"")</f>
        <v/>
      </c>
      <c r="F43" s="196" t="str">
        <f>IFERROR(IF(VLOOKUP($A43,'Annex 2 Designated EHV charges'!$D:$P,11,FALSE)=0,"",VLOOKUP($A43,'Annex 2 Designated EHV charges'!$D:$P,11,FALSE)),"")</f>
        <v/>
      </c>
      <c r="G43" s="196" t="str">
        <f>IFERROR(IF(VLOOKUP($A43,'Annex 2 Designated EHV charges'!$D:$P,12,FALSE)=0,"",VLOOKUP($A43,'Annex 2 Designated EHV charges'!$D:$P,12,FALSE)),"")</f>
        <v/>
      </c>
      <c r="H43" s="196" t="str">
        <f>IFERROR(IF(VLOOKUP($A43,'Annex 2 Designated EHV charges'!$D:$P,13,FALSE)=0,"",VLOOKUP($A43,'Annex 2 Designated EHV charges'!$D:$P,13,FALSE)),"")</f>
        <v/>
      </c>
    </row>
    <row r="44" spans="1:8" ht="12.75" customHeight="1" x14ac:dyDescent="0.2">
      <c r="A44" s="95" t="str" cm="1">
        <f t="array" ref="A44">IFERROR(INDEX('Annex 2 Designated EHV charges'!$D$10:$D$400, MATCH(0, IF(ISBLANK('Annex 2 Designated EHV charges'!$D$10:$D$400),1, COUNTIF(A$4:$A43, 'Annex 2 Designated EHV charges'!$D$10:$D$400)), 0)),"")</f>
        <v/>
      </c>
      <c r="B44" s="94" t="str">
        <f>IF($A44="","",VLOOKUP($A44,'Annex 2 Designated EHV charges'!$D:$O,2,0))</f>
        <v/>
      </c>
      <c r="C44" s="95" t="str">
        <f>IF($A44="","",VLOOKUP($A44,'Annex 2 Designated EHV charges'!$D:$O,3,0))</f>
        <v/>
      </c>
      <c r="D44" s="94" t="str">
        <f>IF($A44="","",VLOOKUP($A44,'Annex 2 Designated EHV charges'!$D:$O,4,0))</f>
        <v/>
      </c>
      <c r="E44" s="96" t="str">
        <f>IFERROR(IF(VLOOKUP($A44,'Annex 2 Designated EHV charges'!$D:$P,10,FALSE)=0,"",VLOOKUP($A44,'Annex 2 Designated EHV charges'!$D:$P,10,FALSE)),"")</f>
        <v/>
      </c>
      <c r="F44" s="196" t="str">
        <f>IFERROR(IF(VLOOKUP($A44,'Annex 2 Designated EHV charges'!$D:$P,11,FALSE)=0,"",VLOOKUP($A44,'Annex 2 Designated EHV charges'!$D:$P,11,FALSE)),"")</f>
        <v/>
      </c>
      <c r="G44" s="196" t="str">
        <f>IFERROR(IF(VLOOKUP($A44,'Annex 2 Designated EHV charges'!$D:$P,12,FALSE)=0,"",VLOOKUP($A44,'Annex 2 Designated EHV charges'!$D:$P,12,FALSE)),"")</f>
        <v/>
      </c>
      <c r="H44" s="196" t="str">
        <f>IFERROR(IF(VLOOKUP($A44,'Annex 2 Designated EHV charges'!$D:$P,13,FALSE)=0,"",VLOOKUP($A44,'Annex 2 Designated EHV charges'!$D:$P,13,FALSE)),"")</f>
        <v/>
      </c>
    </row>
    <row r="45" spans="1:8" ht="12.75" customHeight="1" x14ac:dyDescent="0.2">
      <c r="A45" s="95" t="str" cm="1">
        <f t="array" ref="A45">IFERROR(INDEX('Annex 2 Designated EHV charges'!$D$10:$D$400, MATCH(0, IF(ISBLANK('Annex 2 Designated EHV charges'!$D$10:$D$400),1, COUNTIF(A$4:$A44, 'Annex 2 Designated EHV charges'!$D$10:$D$400)), 0)),"")</f>
        <v/>
      </c>
      <c r="B45" s="94" t="str">
        <f>IF($A45="","",VLOOKUP($A45,'Annex 2 Designated EHV charges'!$D:$O,2,0))</f>
        <v/>
      </c>
      <c r="C45" s="95" t="str">
        <f>IF($A45="","",VLOOKUP($A45,'Annex 2 Designated EHV charges'!$D:$O,3,0))</f>
        <v/>
      </c>
      <c r="D45" s="94" t="str">
        <f>IF($A45="","",VLOOKUP($A45,'Annex 2 Designated EHV charges'!$D:$O,4,0))</f>
        <v/>
      </c>
      <c r="E45" s="96" t="str">
        <f>IFERROR(IF(VLOOKUP($A45,'Annex 2 Designated EHV charges'!$D:$P,10,FALSE)=0,"",VLOOKUP($A45,'Annex 2 Designated EHV charges'!$D:$P,10,FALSE)),"")</f>
        <v/>
      </c>
      <c r="F45" s="196" t="str">
        <f>IFERROR(IF(VLOOKUP($A45,'Annex 2 Designated EHV charges'!$D:$P,11,FALSE)=0,"",VLOOKUP($A45,'Annex 2 Designated EHV charges'!$D:$P,11,FALSE)),"")</f>
        <v/>
      </c>
      <c r="G45" s="196" t="str">
        <f>IFERROR(IF(VLOOKUP($A45,'Annex 2 Designated EHV charges'!$D:$P,12,FALSE)=0,"",VLOOKUP($A45,'Annex 2 Designated EHV charges'!$D:$P,12,FALSE)),"")</f>
        <v/>
      </c>
      <c r="H45" s="196" t="str">
        <f>IFERROR(IF(VLOOKUP($A45,'Annex 2 Designated EHV charges'!$D:$P,13,FALSE)=0,"",VLOOKUP($A45,'Annex 2 Designated EHV charges'!$D:$P,13,FALSE)),"")</f>
        <v/>
      </c>
    </row>
    <row r="46" spans="1:8" ht="12.75" customHeight="1" x14ac:dyDescent="0.2">
      <c r="A46" s="95" t="str" cm="1">
        <f t="array" ref="A46">IFERROR(INDEX('Annex 2 Designated EHV charges'!$D$10:$D$400, MATCH(0, IF(ISBLANK('Annex 2 Designated EHV charges'!$D$10:$D$400),1, COUNTIF(A$4:$A45, 'Annex 2 Designated EHV charges'!$D$10:$D$400)), 0)),"")</f>
        <v/>
      </c>
      <c r="B46" s="94" t="str">
        <f>IF($A46="","",VLOOKUP($A46,'Annex 2 Designated EHV charges'!$D:$O,2,0))</f>
        <v/>
      </c>
      <c r="C46" s="95" t="str">
        <f>IF($A46="","",VLOOKUP($A46,'Annex 2 Designated EHV charges'!$D:$O,3,0))</f>
        <v/>
      </c>
      <c r="D46" s="94" t="str">
        <f>IF($A46="","",VLOOKUP($A46,'Annex 2 Designated EHV charges'!$D:$O,4,0))</f>
        <v/>
      </c>
      <c r="E46" s="96" t="str">
        <f>IFERROR(IF(VLOOKUP($A46,'Annex 2 Designated EHV charges'!$D:$P,10,FALSE)=0,"",VLOOKUP($A46,'Annex 2 Designated EHV charges'!$D:$P,10,FALSE)),"")</f>
        <v/>
      </c>
      <c r="F46" s="196" t="str">
        <f>IFERROR(IF(VLOOKUP($A46,'Annex 2 Designated EHV charges'!$D:$P,11,FALSE)=0,"",VLOOKUP($A46,'Annex 2 Designated EHV charges'!$D:$P,11,FALSE)),"")</f>
        <v/>
      </c>
      <c r="G46" s="196" t="str">
        <f>IFERROR(IF(VLOOKUP($A46,'Annex 2 Designated EHV charges'!$D:$P,12,FALSE)=0,"",VLOOKUP($A46,'Annex 2 Designated EHV charges'!$D:$P,12,FALSE)),"")</f>
        <v/>
      </c>
      <c r="H46" s="196" t="str">
        <f>IFERROR(IF(VLOOKUP($A46,'Annex 2 Designated EHV charges'!$D:$P,13,FALSE)=0,"",VLOOKUP($A46,'Annex 2 Designated EHV charges'!$D:$P,13,FALSE)),"")</f>
        <v/>
      </c>
    </row>
    <row r="47" spans="1:8" ht="12.75" customHeight="1" x14ac:dyDescent="0.2">
      <c r="A47" s="95" t="str" cm="1">
        <f t="array" ref="A47">IFERROR(INDEX('Annex 2 Designated EHV charges'!$D$10:$D$400, MATCH(0, IF(ISBLANK('Annex 2 Designated EHV charges'!$D$10:$D$400),1, COUNTIF(A$4:$A46, 'Annex 2 Designated EHV charges'!$D$10:$D$400)), 0)),"")</f>
        <v/>
      </c>
      <c r="B47" s="94" t="str">
        <f>IF($A47="","",VLOOKUP($A47,'Annex 2 Designated EHV charges'!$D:$O,2,0))</f>
        <v/>
      </c>
      <c r="C47" s="95" t="str">
        <f>IF($A47="","",VLOOKUP($A47,'Annex 2 Designated EHV charges'!$D:$O,3,0))</f>
        <v/>
      </c>
      <c r="D47" s="94" t="str">
        <f>IF($A47="","",VLOOKUP($A47,'Annex 2 Designated EHV charges'!$D:$O,4,0))</f>
        <v/>
      </c>
      <c r="E47" s="96" t="str">
        <f>IFERROR(IF(VLOOKUP($A47,'Annex 2 Designated EHV charges'!$D:$P,10,FALSE)=0,"",VLOOKUP($A47,'Annex 2 Designated EHV charges'!$D:$P,10,FALSE)),"")</f>
        <v/>
      </c>
      <c r="F47" s="196" t="str">
        <f>IFERROR(IF(VLOOKUP($A47,'Annex 2 Designated EHV charges'!$D:$P,11,FALSE)=0,"",VLOOKUP($A47,'Annex 2 Designated EHV charges'!$D:$P,11,FALSE)),"")</f>
        <v/>
      </c>
      <c r="G47" s="196" t="str">
        <f>IFERROR(IF(VLOOKUP($A47,'Annex 2 Designated EHV charges'!$D:$P,12,FALSE)=0,"",VLOOKUP($A47,'Annex 2 Designated EHV charges'!$D:$P,12,FALSE)),"")</f>
        <v/>
      </c>
      <c r="H47" s="196" t="str">
        <f>IFERROR(IF(VLOOKUP($A47,'Annex 2 Designated EHV charges'!$D:$P,13,FALSE)=0,"",VLOOKUP($A47,'Annex 2 Designated EHV charges'!$D:$P,13,FALSE)),"")</f>
        <v/>
      </c>
    </row>
    <row r="48" spans="1:8" ht="12.75" customHeight="1" x14ac:dyDescent="0.2">
      <c r="A48" s="95" t="str" cm="1">
        <f t="array" ref="A48">IFERROR(INDEX('Annex 2 Designated EHV charges'!$D$10:$D$400, MATCH(0, IF(ISBLANK('Annex 2 Designated EHV charges'!$D$10:$D$400),1, COUNTIF(A$4:$A47, 'Annex 2 Designated EHV charges'!$D$10:$D$400)), 0)),"")</f>
        <v/>
      </c>
      <c r="B48" s="94" t="str">
        <f>IF($A48="","",VLOOKUP($A48,'Annex 2 Designated EHV charges'!$D:$O,2,0))</f>
        <v/>
      </c>
      <c r="C48" s="95" t="str">
        <f>IF($A48="","",VLOOKUP($A48,'Annex 2 Designated EHV charges'!$D:$O,3,0))</f>
        <v/>
      </c>
      <c r="D48" s="94" t="str">
        <f>IF($A48="","",VLOOKUP($A48,'Annex 2 Designated EHV charges'!$D:$O,4,0))</f>
        <v/>
      </c>
      <c r="E48" s="96" t="str">
        <f>IFERROR(IF(VLOOKUP($A48,'Annex 2 Designated EHV charges'!$D:$P,10,FALSE)=0,"",VLOOKUP($A48,'Annex 2 Designated EHV charges'!$D:$P,10,FALSE)),"")</f>
        <v/>
      </c>
      <c r="F48" s="196" t="str">
        <f>IFERROR(IF(VLOOKUP($A48,'Annex 2 Designated EHV charges'!$D:$P,11,FALSE)=0,"",VLOOKUP($A48,'Annex 2 Designated EHV charges'!$D:$P,11,FALSE)),"")</f>
        <v/>
      </c>
      <c r="G48" s="196" t="str">
        <f>IFERROR(IF(VLOOKUP($A48,'Annex 2 Designated EHV charges'!$D:$P,12,FALSE)=0,"",VLOOKUP($A48,'Annex 2 Designated EHV charges'!$D:$P,12,FALSE)),"")</f>
        <v/>
      </c>
      <c r="H48" s="196" t="str">
        <f>IFERROR(IF(VLOOKUP($A48,'Annex 2 Designated EHV charges'!$D:$P,13,FALSE)=0,"",VLOOKUP($A48,'Annex 2 Designated EHV charges'!$D:$P,13,FALSE)),"")</f>
        <v/>
      </c>
    </row>
    <row r="49" spans="1:8" ht="12.75" customHeight="1" x14ac:dyDescent="0.2">
      <c r="A49" s="95" t="str" cm="1">
        <f t="array" ref="A49">IFERROR(INDEX('Annex 2 Designated EHV charges'!$D$10:$D$400, MATCH(0, IF(ISBLANK('Annex 2 Designated EHV charges'!$D$10:$D$400),1, COUNTIF(A$4:$A48, 'Annex 2 Designated EHV charges'!$D$10:$D$400)), 0)),"")</f>
        <v/>
      </c>
      <c r="B49" s="94" t="str">
        <f>IF($A49="","",VLOOKUP($A49,'Annex 2 Designated EHV charges'!$D:$O,2,0))</f>
        <v/>
      </c>
      <c r="C49" s="95" t="str">
        <f>IF($A49="","",VLOOKUP($A49,'Annex 2 Designated EHV charges'!$D:$O,3,0))</f>
        <v/>
      </c>
      <c r="D49" s="94" t="str">
        <f>IF($A49="","",VLOOKUP($A49,'Annex 2 Designated EHV charges'!$D:$O,4,0))</f>
        <v/>
      </c>
      <c r="E49" s="96" t="str">
        <f>IFERROR(IF(VLOOKUP($A49,'Annex 2 Designated EHV charges'!$D:$P,10,FALSE)=0,"",VLOOKUP($A49,'Annex 2 Designated EHV charges'!$D:$P,10,FALSE)),"")</f>
        <v/>
      </c>
      <c r="F49" s="196" t="str">
        <f>IFERROR(IF(VLOOKUP($A49,'Annex 2 Designated EHV charges'!$D:$P,11,FALSE)=0,"",VLOOKUP($A49,'Annex 2 Designated EHV charges'!$D:$P,11,FALSE)),"")</f>
        <v/>
      </c>
      <c r="G49" s="196" t="str">
        <f>IFERROR(IF(VLOOKUP($A49,'Annex 2 Designated EHV charges'!$D:$P,12,FALSE)=0,"",VLOOKUP($A49,'Annex 2 Designated EHV charges'!$D:$P,12,FALSE)),"")</f>
        <v/>
      </c>
      <c r="H49" s="196" t="str">
        <f>IFERROR(IF(VLOOKUP($A49,'Annex 2 Designated EHV charges'!$D:$P,13,FALSE)=0,"",VLOOKUP($A49,'Annex 2 Designated EHV charges'!$D:$P,13,FALSE)),"")</f>
        <v/>
      </c>
    </row>
    <row r="50" spans="1:8" ht="12.75" customHeight="1" x14ac:dyDescent="0.2">
      <c r="A50" s="95" t="str" cm="1">
        <f t="array" ref="A50">IFERROR(INDEX('Annex 2 Designated EHV charges'!$D$10:$D$400, MATCH(0, IF(ISBLANK('Annex 2 Designated EHV charges'!$D$10:$D$400),1, COUNTIF(A$4:$A49, 'Annex 2 Designated EHV charges'!$D$10:$D$400)), 0)),"")</f>
        <v/>
      </c>
      <c r="B50" s="94" t="str">
        <f>IF($A50="","",VLOOKUP($A50,'Annex 2 Designated EHV charges'!$D:$O,2,0))</f>
        <v/>
      </c>
      <c r="C50" s="95" t="str">
        <f>IF($A50="","",VLOOKUP($A50,'Annex 2 Designated EHV charges'!$D:$O,3,0))</f>
        <v/>
      </c>
      <c r="D50" s="94" t="str">
        <f>IF($A50="","",VLOOKUP($A50,'Annex 2 Designated EHV charges'!$D:$O,4,0))</f>
        <v/>
      </c>
      <c r="E50" s="96" t="str">
        <f>IFERROR(IF(VLOOKUP($A50,'Annex 2 Designated EHV charges'!$D:$P,10,FALSE)=0,"",VLOOKUP($A50,'Annex 2 Designated EHV charges'!$D:$P,10,FALSE)),"")</f>
        <v/>
      </c>
      <c r="F50" s="196" t="str">
        <f>IFERROR(IF(VLOOKUP($A50,'Annex 2 Designated EHV charges'!$D:$P,11,FALSE)=0,"",VLOOKUP($A50,'Annex 2 Designated EHV charges'!$D:$P,11,FALSE)),"")</f>
        <v/>
      </c>
      <c r="G50" s="196" t="str">
        <f>IFERROR(IF(VLOOKUP($A50,'Annex 2 Designated EHV charges'!$D:$P,12,FALSE)=0,"",VLOOKUP($A50,'Annex 2 Designated EHV charges'!$D:$P,12,FALSE)),"")</f>
        <v/>
      </c>
      <c r="H50" s="196" t="str">
        <f>IFERROR(IF(VLOOKUP($A50,'Annex 2 Designated EHV charges'!$D:$P,13,FALSE)=0,"",VLOOKUP($A50,'Annex 2 Designated EHV charges'!$D:$P,13,FALSE)),"")</f>
        <v/>
      </c>
    </row>
    <row r="51" spans="1:8" ht="12.75" customHeight="1" x14ac:dyDescent="0.2">
      <c r="A51" s="95" t="str" cm="1">
        <f t="array" ref="A51">IFERROR(INDEX('Annex 2 Designated EHV charges'!$D$10:$D$400, MATCH(0, IF(ISBLANK('Annex 2 Designated EHV charges'!$D$10:$D$400),1, COUNTIF(A$4:$A50, 'Annex 2 Designated EHV charges'!$D$10:$D$400)), 0)),"")</f>
        <v/>
      </c>
      <c r="B51" s="94" t="str">
        <f>IF($A51="","",VLOOKUP($A51,'Annex 2 Designated EHV charges'!$D:$O,2,0))</f>
        <v/>
      </c>
      <c r="C51" s="95" t="str">
        <f>IF($A51="","",VLOOKUP($A51,'Annex 2 Designated EHV charges'!$D:$O,3,0))</f>
        <v/>
      </c>
      <c r="D51" s="94" t="str">
        <f>IF($A51="","",VLOOKUP($A51,'Annex 2 Designated EHV charges'!$D:$O,4,0))</f>
        <v/>
      </c>
      <c r="E51" s="96" t="str">
        <f>IFERROR(IF(VLOOKUP($A51,'Annex 2 Designated EHV charges'!$D:$P,10,FALSE)=0,"",VLOOKUP($A51,'Annex 2 Designated EHV charges'!$D:$P,10,FALSE)),"")</f>
        <v/>
      </c>
      <c r="F51" s="196" t="str">
        <f>IFERROR(IF(VLOOKUP($A51,'Annex 2 Designated EHV charges'!$D:$P,11,FALSE)=0,"",VLOOKUP($A51,'Annex 2 Designated EHV charges'!$D:$P,11,FALSE)),"")</f>
        <v/>
      </c>
      <c r="G51" s="196" t="str">
        <f>IFERROR(IF(VLOOKUP($A51,'Annex 2 Designated EHV charges'!$D:$P,12,FALSE)=0,"",VLOOKUP($A51,'Annex 2 Designated EHV charges'!$D:$P,12,FALSE)),"")</f>
        <v/>
      </c>
      <c r="H51" s="196" t="str">
        <f>IFERROR(IF(VLOOKUP($A51,'Annex 2 Designated EHV charges'!$D:$P,13,FALSE)=0,"",VLOOKUP($A51,'Annex 2 Designated EHV charges'!$D:$P,13,FALSE)),"")</f>
        <v/>
      </c>
    </row>
    <row r="52" spans="1:8" ht="12.75" customHeight="1" x14ac:dyDescent="0.2">
      <c r="A52" s="95" t="str" cm="1">
        <f t="array" ref="A52">IFERROR(INDEX('Annex 2 Designated EHV charges'!$D$10:$D$400, MATCH(0, IF(ISBLANK('Annex 2 Designated EHV charges'!$D$10:$D$400),1, COUNTIF(A$4:$A51, 'Annex 2 Designated EHV charges'!$D$10:$D$400)), 0)),"")</f>
        <v/>
      </c>
      <c r="B52" s="94" t="str">
        <f>IF($A52="","",VLOOKUP($A52,'Annex 2 Designated EHV charges'!$D:$O,2,0))</f>
        <v/>
      </c>
      <c r="C52" s="95" t="str">
        <f>IF($A52="","",VLOOKUP($A52,'Annex 2 Designated EHV charges'!$D:$O,3,0))</f>
        <v/>
      </c>
      <c r="D52" s="94" t="str">
        <f>IF($A52="","",VLOOKUP($A52,'Annex 2 Designated EHV charges'!$D:$O,4,0))</f>
        <v/>
      </c>
      <c r="E52" s="96" t="str">
        <f>IFERROR(IF(VLOOKUP($A52,'Annex 2 Designated EHV charges'!$D:$P,10,FALSE)=0,"",VLOOKUP($A52,'Annex 2 Designated EHV charges'!$D:$P,10,FALSE)),"")</f>
        <v/>
      </c>
      <c r="F52" s="196" t="str">
        <f>IFERROR(IF(VLOOKUP($A52,'Annex 2 Designated EHV charges'!$D:$P,11,FALSE)=0,"",VLOOKUP($A52,'Annex 2 Designated EHV charges'!$D:$P,11,FALSE)),"")</f>
        <v/>
      </c>
      <c r="G52" s="196" t="str">
        <f>IFERROR(IF(VLOOKUP($A52,'Annex 2 Designated EHV charges'!$D:$P,12,FALSE)=0,"",VLOOKUP($A52,'Annex 2 Designated EHV charges'!$D:$P,12,FALSE)),"")</f>
        <v/>
      </c>
      <c r="H52" s="196" t="str">
        <f>IFERROR(IF(VLOOKUP($A52,'Annex 2 Designated EHV charges'!$D:$P,13,FALSE)=0,"",VLOOKUP($A52,'Annex 2 Designated EHV charges'!$D:$P,13,FALSE)),"")</f>
        <v/>
      </c>
    </row>
    <row r="53" spans="1:8" ht="12.75" customHeight="1" x14ac:dyDescent="0.2">
      <c r="A53" s="95" t="str" cm="1">
        <f t="array" ref="A53">IFERROR(INDEX('Annex 2 Designated EHV charges'!$D$10:$D$400, MATCH(0, IF(ISBLANK('Annex 2 Designated EHV charges'!$D$10:$D$400),1, COUNTIF(A$4:$A52, 'Annex 2 Designated EHV charges'!$D$10:$D$400)), 0)),"")</f>
        <v/>
      </c>
      <c r="B53" s="94" t="str">
        <f>IF($A53="","",VLOOKUP($A53,'Annex 2 Designated EHV charges'!$D:$O,2,0))</f>
        <v/>
      </c>
      <c r="C53" s="95" t="str">
        <f>IF($A53="","",VLOOKUP($A53,'Annex 2 Designated EHV charges'!$D:$O,3,0))</f>
        <v/>
      </c>
      <c r="D53" s="94" t="str">
        <f>IF($A53="","",VLOOKUP($A53,'Annex 2 Designated EHV charges'!$D:$O,4,0))</f>
        <v/>
      </c>
      <c r="E53" s="96" t="str">
        <f>IFERROR(IF(VLOOKUP($A53,'Annex 2 Designated EHV charges'!$D:$P,10,FALSE)=0,"",VLOOKUP($A53,'Annex 2 Designated EHV charges'!$D:$P,10,FALSE)),"")</f>
        <v/>
      </c>
      <c r="F53" s="196" t="str">
        <f>IFERROR(IF(VLOOKUP($A53,'Annex 2 Designated EHV charges'!$D:$P,11,FALSE)=0,"",VLOOKUP($A53,'Annex 2 Designated EHV charges'!$D:$P,11,FALSE)),"")</f>
        <v/>
      </c>
      <c r="G53" s="196" t="str">
        <f>IFERROR(IF(VLOOKUP($A53,'Annex 2 Designated EHV charges'!$D:$P,12,FALSE)=0,"",VLOOKUP($A53,'Annex 2 Designated EHV charges'!$D:$P,12,FALSE)),"")</f>
        <v/>
      </c>
      <c r="H53" s="196" t="str">
        <f>IFERROR(IF(VLOOKUP($A53,'Annex 2 Designated EHV charges'!$D:$P,13,FALSE)=0,"",VLOOKUP($A53,'Annex 2 Designated EHV charges'!$D:$P,13,FALSE)),"")</f>
        <v/>
      </c>
    </row>
    <row r="54" spans="1:8" ht="12.75" customHeight="1" x14ac:dyDescent="0.2">
      <c r="A54" s="95" t="str" cm="1">
        <f t="array" ref="A54">IFERROR(INDEX('Annex 2 Designated EHV charges'!$D$10:$D$400, MATCH(0, IF(ISBLANK('Annex 2 Designated EHV charges'!$D$10:$D$400),1, COUNTIF(A$4:$A53, 'Annex 2 Designated EHV charges'!$D$10:$D$400)), 0)),"")</f>
        <v/>
      </c>
      <c r="B54" s="94" t="str">
        <f>IF($A54="","",VLOOKUP($A54,'Annex 2 Designated EHV charges'!$D:$O,2,0))</f>
        <v/>
      </c>
      <c r="C54" s="95" t="str">
        <f>IF($A54="","",VLOOKUP($A54,'Annex 2 Designated EHV charges'!$D:$O,3,0))</f>
        <v/>
      </c>
      <c r="D54" s="94" t="str">
        <f>IF($A54="","",VLOOKUP($A54,'Annex 2 Designated EHV charges'!$D:$O,4,0))</f>
        <v/>
      </c>
      <c r="E54" s="96" t="str">
        <f>IFERROR(IF(VLOOKUP($A54,'Annex 2 Designated EHV charges'!$D:$P,10,FALSE)=0,"",VLOOKUP($A54,'Annex 2 Designated EHV charges'!$D:$P,10,FALSE)),"")</f>
        <v/>
      </c>
      <c r="F54" s="196" t="str">
        <f>IFERROR(IF(VLOOKUP($A54,'Annex 2 Designated EHV charges'!$D:$P,11,FALSE)=0,"",VLOOKUP($A54,'Annex 2 Designated EHV charges'!$D:$P,11,FALSE)),"")</f>
        <v/>
      </c>
      <c r="G54" s="196" t="str">
        <f>IFERROR(IF(VLOOKUP($A54,'Annex 2 Designated EHV charges'!$D:$P,12,FALSE)=0,"",VLOOKUP($A54,'Annex 2 Designated EHV charges'!$D:$P,12,FALSE)),"")</f>
        <v/>
      </c>
      <c r="H54" s="196" t="str">
        <f>IFERROR(IF(VLOOKUP($A54,'Annex 2 Designated EHV charges'!$D:$P,13,FALSE)=0,"",VLOOKUP($A54,'Annex 2 Designated EHV charges'!$D:$P,13,FALSE)),"")</f>
        <v/>
      </c>
    </row>
    <row r="55" spans="1:8" ht="12.75" customHeight="1" x14ac:dyDescent="0.2">
      <c r="A55" s="95" t="str" cm="1">
        <f t="array" ref="A55">IFERROR(INDEX('Annex 2 Designated EHV charges'!$D$10:$D$400, MATCH(0, IF(ISBLANK('Annex 2 Designated EHV charges'!$D$10:$D$400),1, COUNTIF(A$4:$A54, 'Annex 2 Designated EHV charges'!$D$10:$D$400)), 0)),"")</f>
        <v/>
      </c>
      <c r="B55" s="94" t="str">
        <f>IF($A55="","",VLOOKUP($A55,'Annex 2 Designated EHV charges'!$D:$O,2,0))</f>
        <v/>
      </c>
      <c r="C55" s="95" t="str">
        <f>IF($A55="","",VLOOKUP($A55,'Annex 2 Designated EHV charges'!$D:$O,3,0))</f>
        <v/>
      </c>
      <c r="D55" s="94" t="str">
        <f>IF($A55="","",VLOOKUP($A55,'Annex 2 Designated EHV charges'!$D:$O,4,0))</f>
        <v/>
      </c>
      <c r="E55" s="96" t="str">
        <f>IFERROR(IF(VLOOKUP($A55,'Annex 2 Designated EHV charges'!$D:$P,10,FALSE)=0,"",VLOOKUP($A55,'Annex 2 Designated EHV charges'!$D:$P,10,FALSE)),"")</f>
        <v/>
      </c>
      <c r="F55" s="196" t="str">
        <f>IFERROR(IF(VLOOKUP($A55,'Annex 2 Designated EHV charges'!$D:$P,11,FALSE)=0,"",VLOOKUP($A55,'Annex 2 Designated EHV charges'!$D:$P,11,FALSE)),"")</f>
        <v/>
      </c>
      <c r="G55" s="196" t="str">
        <f>IFERROR(IF(VLOOKUP($A55,'Annex 2 Designated EHV charges'!$D:$P,12,FALSE)=0,"",VLOOKUP($A55,'Annex 2 Designated EHV charges'!$D:$P,12,FALSE)),"")</f>
        <v/>
      </c>
      <c r="H55" s="196" t="str">
        <f>IFERROR(IF(VLOOKUP($A55,'Annex 2 Designated EHV charges'!$D:$P,13,FALSE)=0,"",VLOOKUP($A55,'Annex 2 Designated EHV charges'!$D:$P,13,FALSE)),"")</f>
        <v/>
      </c>
    </row>
    <row r="56" spans="1:8" ht="12.75" customHeight="1" x14ac:dyDescent="0.2">
      <c r="A56" s="95" t="str" cm="1">
        <f t="array" ref="A56">IFERROR(INDEX('Annex 2 Designated EHV charges'!$D$10:$D$400, MATCH(0, IF(ISBLANK('Annex 2 Designated EHV charges'!$D$10:$D$400),1, COUNTIF(A$4:$A55, 'Annex 2 Designated EHV charges'!$D$10:$D$400)), 0)),"")</f>
        <v/>
      </c>
      <c r="B56" s="94" t="str">
        <f>IF($A56="","",VLOOKUP($A56,'Annex 2 Designated EHV charges'!$D:$O,2,0))</f>
        <v/>
      </c>
      <c r="C56" s="95" t="str">
        <f>IF($A56="","",VLOOKUP($A56,'Annex 2 Designated EHV charges'!$D:$O,3,0))</f>
        <v/>
      </c>
      <c r="D56" s="94" t="str">
        <f>IF($A56="","",VLOOKUP($A56,'Annex 2 Designated EHV charges'!$D:$O,4,0))</f>
        <v/>
      </c>
      <c r="E56" s="96" t="str">
        <f>IFERROR(IF(VLOOKUP($A56,'Annex 2 Designated EHV charges'!$D:$P,10,FALSE)=0,"",VLOOKUP($A56,'Annex 2 Designated EHV charges'!$D:$P,10,FALSE)),"")</f>
        <v/>
      </c>
      <c r="F56" s="196" t="str">
        <f>IFERROR(IF(VLOOKUP($A56,'Annex 2 Designated EHV charges'!$D:$P,11,FALSE)=0,"",VLOOKUP($A56,'Annex 2 Designated EHV charges'!$D:$P,11,FALSE)),"")</f>
        <v/>
      </c>
      <c r="G56" s="196" t="str">
        <f>IFERROR(IF(VLOOKUP($A56,'Annex 2 Designated EHV charges'!$D:$P,12,FALSE)=0,"",VLOOKUP($A56,'Annex 2 Designated EHV charges'!$D:$P,12,FALSE)),"")</f>
        <v/>
      </c>
      <c r="H56" s="196" t="str">
        <f>IFERROR(IF(VLOOKUP($A56,'Annex 2 Designated EHV charges'!$D:$P,13,FALSE)=0,"",VLOOKUP($A56,'Annex 2 Designated EHV charges'!$D:$P,13,FALSE)),"")</f>
        <v/>
      </c>
    </row>
    <row r="57" spans="1:8" ht="12.75" customHeight="1" x14ac:dyDescent="0.2">
      <c r="A57" s="95" t="str" cm="1">
        <f t="array" ref="A57">IFERROR(INDEX('Annex 2 Designated EHV charges'!$D$10:$D$400, MATCH(0, IF(ISBLANK('Annex 2 Designated EHV charges'!$D$10:$D$400),1, COUNTIF(A$4:$A56, 'Annex 2 Designated EHV charges'!$D$10:$D$400)), 0)),"")</f>
        <v/>
      </c>
      <c r="B57" s="94" t="str">
        <f>IF($A57="","",VLOOKUP($A57,'Annex 2 Designated EHV charges'!$D:$O,2,0))</f>
        <v/>
      </c>
      <c r="C57" s="95" t="str">
        <f>IF($A57="","",VLOOKUP($A57,'Annex 2 Designated EHV charges'!$D:$O,3,0))</f>
        <v/>
      </c>
      <c r="D57" s="94" t="str">
        <f>IF($A57="","",VLOOKUP($A57,'Annex 2 Designated EHV charges'!$D:$O,4,0))</f>
        <v/>
      </c>
      <c r="E57" s="96" t="str">
        <f>IFERROR(IF(VLOOKUP($A57,'Annex 2 Designated EHV charges'!$D:$P,10,FALSE)=0,"",VLOOKUP($A57,'Annex 2 Designated EHV charges'!$D:$P,10,FALSE)),"")</f>
        <v/>
      </c>
      <c r="F57" s="196" t="str">
        <f>IFERROR(IF(VLOOKUP($A57,'Annex 2 Designated EHV charges'!$D:$P,11,FALSE)=0,"",VLOOKUP($A57,'Annex 2 Designated EHV charges'!$D:$P,11,FALSE)),"")</f>
        <v/>
      </c>
      <c r="G57" s="196" t="str">
        <f>IFERROR(IF(VLOOKUP($A57,'Annex 2 Designated EHV charges'!$D:$P,12,FALSE)=0,"",VLOOKUP($A57,'Annex 2 Designated EHV charges'!$D:$P,12,FALSE)),"")</f>
        <v/>
      </c>
      <c r="H57" s="196" t="str">
        <f>IFERROR(IF(VLOOKUP($A57,'Annex 2 Designated EHV charges'!$D:$P,13,FALSE)=0,"",VLOOKUP($A57,'Annex 2 Designated EHV charges'!$D:$P,13,FALSE)),"")</f>
        <v/>
      </c>
    </row>
    <row r="58" spans="1:8" ht="12.75" customHeight="1" x14ac:dyDescent="0.2">
      <c r="A58" s="95" t="str" cm="1">
        <f t="array" ref="A58">IFERROR(INDEX('Annex 2 Designated EHV charges'!$D$10:$D$400, MATCH(0, IF(ISBLANK('Annex 2 Designated EHV charges'!$D$10:$D$400),1, COUNTIF(A$4:$A57, 'Annex 2 Designated EHV charges'!$D$10:$D$400)), 0)),"")</f>
        <v/>
      </c>
      <c r="B58" s="94" t="str">
        <f>IF($A58="","",VLOOKUP($A58,'Annex 2 Designated EHV charges'!$D:$O,2,0))</f>
        <v/>
      </c>
      <c r="C58" s="95" t="str">
        <f>IF($A58="","",VLOOKUP($A58,'Annex 2 Designated EHV charges'!$D:$O,3,0))</f>
        <v/>
      </c>
      <c r="D58" s="94" t="str">
        <f>IF($A58="","",VLOOKUP($A58,'Annex 2 Designated EHV charges'!$D:$O,4,0))</f>
        <v/>
      </c>
      <c r="E58" s="96" t="str">
        <f>IFERROR(IF(VLOOKUP($A58,'Annex 2 Designated EHV charges'!$D:$P,10,FALSE)=0,"",VLOOKUP($A58,'Annex 2 Designated EHV charges'!$D:$P,10,FALSE)),"")</f>
        <v/>
      </c>
      <c r="F58" s="196" t="str">
        <f>IFERROR(IF(VLOOKUP($A58,'Annex 2 Designated EHV charges'!$D:$P,11,FALSE)=0,"",VLOOKUP($A58,'Annex 2 Designated EHV charges'!$D:$P,11,FALSE)),"")</f>
        <v/>
      </c>
      <c r="G58" s="196" t="str">
        <f>IFERROR(IF(VLOOKUP($A58,'Annex 2 Designated EHV charges'!$D:$P,12,FALSE)=0,"",VLOOKUP($A58,'Annex 2 Designated EHV charges'!$D:$P,12,FALSE)),"")</f>
        <v/>
      </c>
      <c r="H58" s="196" t="str">
        <f>IFERROR(IF(VLOOKUP($A58,'Annex 2 Designated EHV charges'!$D:$P,13,FALSE)=0,"",VLOOKUP($A58,'Annex 2 Designated EHV charges'!$D:$P,13,FALSE)),"")</f>
        <v/>
      </c>
    </row>
    <row r="59" spans="1:8" ht="12.75" customHeight="1" x14ac:dyDescent="0.2">
      <c r="A59" s="95" t="str" cm="1">
        <f t="array" ref="A59">IFERROR(INDEX('Annex 2 Designated EHV charges'!$D$10:$D$400, MATCH(0, IF(ISBLANK('Annex 2 Designated EHV charges'!$D$10:$D$400),1, COUNTIF(A$4:$A58, 'Annex 2 Designated EHV charges'!$D$10:$D$400)), 0)),"")</f>
        <v/>
      </c>
      <c r="B59" s="94" t="str">
        <f>IF($A59="","",VLOOKUP($A59,'Annex 2 Designated EHV charges'!$D:$O,2,0))</f>
        <v/>
      </c>
      <c r="C59" s="95" t="str">
        <f>IF($A59="","",VLOOKUP($A59,'Annex 2 Designated EHV charges'!$D:$O,3,0))</f>
        <v/>
      </c>
      <c r="D59" s="94" t="str">
        <f>IF($A59="","",VLOOKUP($A59,'Annex 2 Designated EHV charges'!$D:$O,4,0))</f>
        <v/>
      </c>
      <c r="E59" s="96" t="str">
        <f>IFERROR(IF(VLOOKUP($A59,'Annex 2 Designated EHV charges'!$D:$P,10,FALSE)=0,"",VLOOKUP($A59,'Annex 2 Designated EHV charges'!$D:$P,10,FALSE)),"")</f>
        <v/>
      </c>
      <c r="F59" s="196" t="str">
        <f>IFERROR(IF(VLOOKUP($A59,'Annex 2 Designated EHV charges'!$D:$P,11,FALSE)=0,"",VLOOKUP($A59,'Annex 2 Designated EHV charges'!$D:$P,11,FALSE)),"")</f>
        <v/>
      </c>
      <c r="G59" s="196" t="str">
        <f>IFERROR(IF(VLOOKUP($A59,'Annex 2 Designated EHV charges'!$D:$P,12,FALSE)=0,"",VLOOKUP($A59,'Annex 2 Designated EHV charges'!$D:$P,12,FALSE)),"")</f>
        <v/>
      </c>
      <c r="H59" s="196" t="str">
        <f>IFERROR(IF(VLOOKUP($A59,'Annex 2 Designated EHV charges'!$D:$P,13,FALSE)=0,"",VLOOKUP($A59,'Annex 2 Designated EHV charges'!$D:$P,13,FALSE)),"")</f>
        <v/>
      </c>
    </row>
    <row r="60" spans="1:8" ht="12.75" customHeight="1" x14ac:dyDescent="0.2">
      <c r="A60" s="95" t="str" cm="1">
        <f t="array" ref="A60">IFERROR(INDEX('Annex 2 Designated EHV charges'!$D$10:$D$400, MATCH(0, IF(ISBLANK('Annex 2 Designated EHV charges'!$D$10:$D$400),1, COUNTIF(A$4:$A59, 'Annex 2 Designated EHV charges'!$D$10:$D$400)), 0)),"")</f>
        <v/>
      </c>
      <c r="B60" s="94" t="str">
        <f>IF($A60="","",VLOOKUP($A60,'Annex 2 Designated EHV charges'!$D:$O,2,0))</f>
        <v/>
      </c>
      <c r="C60" s="95" t="str">
        <f>IF($A60="","",VLOOKUP($A60,'Annex 2 Designated EHV charges'!$D:$O,3,0))</f>
        <v/>
      </c>
      <c r="D60" s="94" t="str">
        <f>IF($A60="","",VLOOKUP($A60,'Annex 2 Designated EHV charges'!$D:$O,4,0))</f>
        <v/>
      </c>
      <c r="E60" s="96" t="str">
        <f>IFERROR(IF(VLOOKUP($A60,'Annex 2 Designated EHV charges'!$D:$P,10,FALSE)=0,"",VLOOKUP($A60,'Annex 2 Designated EHV charges'!$D:$P,10,FALSE)),"")</f>
        <v/>
      </c>
      <c r="F60" s="196" t="str">
        <f>IFERROR(IF(VLOOKUP($A60,'Annex 2 Designated EHV charges'!$D:$P,11,FALSE)=0,"",VLOOKUP($A60,'Annex 2 Designated EHV charges'!$D:$P,11,FALSE)),"")</f>
        <v/>
      </c>
      <c r="G60" s="196" t="str">
        <f>IFERROR(IF(VLOOKUP($A60,'Annex 2 Designated EHV charges'!$D:$P,12,FALSE)=0,"",VLOOKUP($A60,'Annex 2 Designated EHV charges'!$D:$P,12,FALSE)),"")</f>
        <v/>
      </c>
      <c r="H60" s="196" t="str">
        <f>IFERROR(IF(VLOOKUP($A60,'Annex 2 Designated EHV charges'!$D:$P,13,FALSE)=0,"",VLOOKUP($A60,'Annex 2 Designated EHV charges'!$D:$P,13,FALSE)),"")</f>
        <v/>
      </c>
    </row>
    <row r="61" spans="1:8" ht="12.75" customHeight="1" x14ac:dyDescent="0.2">
      <c r="A61" s="95" t="str" cm="1">
        <f t="array" ref="A61">IFERROR(INDEX('Annex 2 Designated EHV charges'!$D$10:$D$400, MATCH(0, IF(ISBLANK('Annex 2 Designated EHV charges'!$D$10:$D$400),1, COUNTIF(A$4:$A60, 'Annex 2 Designated EHV charges'!$D$10:$D$400)), 0)),"")</f>
        <v/>
      </c>
      <c r="B61" s="94" t="str">
        <f>IF($A61="","",VLOOKUP($A61,'Annex 2 Designated EHV charges'!$D:$O,2,0))</f>
        <v/>
      </c>
      <c r="C61" s="95" t="str">
        <f>IF($A61="","",VLOOKUP($A61,'Annex 2 Designated EHV charges'!$D:$O,3,0))</f>
        <v/>
      </c>
      <c r="D61" s="94" t="str">
        <f>IF($A61="","",VLOOKUP($A61,'Annex 2 Designated EHV charges'!$D:$O,4,0))</f>
        <v/>
      </c>
      <c r="E61" s="96" t="str">
        <f>IFERROR(IF(VLOOKUP($A61,'Annex 2 Designated EHV charges'!$D:$P,10,FALSE)=0,"",VLOOKUP($A61,'Annex 2 Designated EHV charges'!$D:$P,10,FALSE)),"")</f>
        <v/>
      </c>
      <c r="F61" s="196" t="str">
        <f>IFERROR(IF(VLOOKUP($A61,'Annex 2 Designated EHV charges'!$D:$P,11,FALSE)=0,"",VLOOKUP($A61,'Annex 2 Designated EHV charges'!$D:$P,11,FALSE)),"")</f>
        <v/>
      </c>
      <c r="G61" s="196" t="str">
        <f>IFERROR(IF(VLOOKUP($A61,'Annex 2 Designated EHV charges'!$D:$P,12,FALSE)=0,"",VLOOKUP($A61,'Annex 2 Designated EHV charges'!$D:$P,12,FALSE)),"")</f>
        <v/>
      </c>
      <c r="H61" s="196" t="str">
        <f>IFERROR(IF(VLOOKUP($A61,'Annex 2 Designated EHV charges'!$D:$P,13,FALSE)=0,"",VLOOKUP($A61,'Annex 2 Designated EHV charges'!$D:$P,13,FALSE)),"")</f>
        <v/>
      </c>
    </row>
    <row r="62" spans="1:8" ht="12.75" customHeight="1" x14ac:dyDescent="0.2">
      <c r="A62" s="95" t="str" cm="1">
        <f t="array" ref="A62">IFERROR(INDEX('Annex 2 Designated EHV charges'!$D$10:$D$400, MATCH(0, IF(ISBLANK('Annex 2 Designated EHV charges'!$D$10:$D$400),1, COUNTIF(A$4:$A61, 'Annex 2 Designated EHV charges'!$D$10:$D$400)), 0)),"")</f>
        <v/>
      </c>
      <c r="B62" s="94" t="str">
        <f>IF($A62="","",VLOOKUP($A62,'Annex 2 Designated EHV charges'!$D:$O,2,0))</f>
        <v/>
      </c>
      <c r="C62" s="95" t="str">
        <f>IF($A62="","",VLOOKUP($A62,'Annex 2 Designated EHV charges'!$D:$O,3,0))</f>
        <v/>
      </c>
      <c r="D62" s="94" t="str">
        <f>IF($A62="","",VLOOKUP($A62,'Annex 2 Designated EHV charges'!$D:$O,4,0))</f>
        <v/>
      </c>
      <c r="E62" s="96" t="str">
        <f>IFERROR(IF(VLOOKUP($A62,'Annex 2 Designated EHV charges'!$D:$P,10,FALSE)=0,"",VLOOKUP($A62,'Annex 2 Designated EHV charges'!$D:$P,10,FALSE)),"")</f>
        <v/>
      </c>
      <c r="F62" s="196" t="str">
        <f>IFERROR(IF(VLOOKUP($A62,'Annex 2 Designated EHV charges'!$D:$P,11,FALSE)=0,"",VLOOKUP($A62,'Annex 2 Designated EHV charges'!$D:$P,11,FALSE)),"")</f>
        <v/>
      </c>
      <c r="G62" s="196" t="str">
        <f>IFERROR(IF(VLOOKUP($A62,'Annex 2 Designated EHV charges'!$D:$P,12,FALSE)=0,"",VLOOKUP($A62,'Annex 2 Designated EHV charges'!$D:$P,12,FALSE)),"")</f>
        <v/>
      </c>
      <c r="H62" s="196" t="str">
        <f>IFERROR(IF(VLOOKUP($A62,'Annex 2 Designated EHV charges'!$D:$P,13,FALSE)=0,"",VLOOKUP($A62,'Annex 2 Designated EHV charges'!$D:$P,13,FALSE)),"")</f>
        <v/>
      </c>
    </row>
    <row r="63" spans="1:8" ht="12.75" customHeight="1" x14ac:dyDescent="0.2">
      <c r="A63" s="95" t="str" cm="1">
        <f t="array" ref="A63">IFERROR(INDEX('Annex 2 Designated EHV charges'!$D$10:$D$400, MATCH(0, IF(ISBLANK('Annex 2 Designated EHV charges'!$D$10:$D$400),1, COUNTIF(A$4:$A62, 'Annex 2 Designated EHV charges'!$D$10:$D$400)), 0)),"")</f>
        <v/>
      </c>
      <c r="B63" s="94" t="str">
        <f>IF($A63="","",VLOOKUP($A63,'Annex 2 Designated EHV charges'!$D:$O,2,0))</f>
        <v/>
      </c>
      <c r="C63" s="95" t="str">
        <f>IF($A63="","",VLOOKUP($A63,'Annex 2 Designated EHV charges'!$D:$O,3,0))</f>
        <v/>
      </c>
      <c r="D63" s="94" t="str">
        <f>IF($A63="","",VLOOKUP($A63,'Annex 2 Designated EHV charges'!$D:$O,4,0))</f>
        <v/>
      </c>
      <c r="E63" s="96" t="str">
        <f>IFERROR(IF(VLOOKUP($A63,'Annex 2 Designated EHV charges'!$D:$P,10,FALSE)=0,"",VLOOKUP($A63,'Annex 2 Designated EHV charges'!$D:$P,10,FALSE)),"")</f>
        <v/>
      </c>
      <c r="F63" s="196" t="str">
        <f>IFERROR(IF(VLOOKUP($A63,'Annex 2 Designated EHV charges'!$D:$P,11,FALSE)=0,"",VLOOKUP($A63,'Annex 2 Designated EHV charges'!$D:$P,11,FALSE)),"")</f>
        <v/>
      </c>
      <c r="G63" s="196" t="str">
        <f>IFERROR(IF(VLOOKUP($A63,'Annex 2 Designated EHV charges'!$D:$P,12,FALSE)=0,"",VLOOKUP($A63,'Annex 2 Designated EHV charges'!$D:$P,12,FALSE)),"")</f>
        <v/>
      </c>
      <c r="H63" s="196" t="str">
        <f>IFERROR(IF(VLOOKUP($A63,'Annex 2 Designated EHV charges'!$D:$P,13,FALSE)=0,"",VLOOKUP($A63,'Annex 2 Designated EHV charges'!$D:$P,13,FALSE)),"")</f>
        <v/>
      </c>
    </row>
    <row r="64" spans="1:8" ht="12.75" customHeight="1" x14ac:dyDescent="0.2">
      <c r="A64" s="95" t="str" cm="1">
        <f t="array" ref="A64">IFERROR(INDEX('Annex 2 Designated EHV charges'!$D$10:$D$400, MATCH(0, IF(ISBLANK('Annex 2 Designated EHV charges'!$D$10:$D$400),1, COUNTIF(A$4:$A63, 'Annex 2 Designated EHV charges'!$D$10:$D$400)), 0)),"")</f>
        <v/>
      </c>
      <c r="B64" s="94" t="str">
        <f>IF($A64="","",VLOOKUP($A64,'Annex 2 Designated EHV charges'!$D:$O,2,0))</f>
        <v/>
      </c>
      <c r="C64" s="95" t="str">
        <f>IF($A64="","",VLOOKUP($A64,'Annex 2 Designated EHV charges'!$D:$O,3,0))</f>
        <v/>
      </c>
      <c r="D64" s="94" t="str">
        <f>IF($A64="","",VLOOKUP($A64,'Annex 2 Designated EHV charges'!$D:$O,4,0))</f>
        <v/>
      </c>
      <c r="E64" s="96" t="str">
        <f>IFERROR(IF(VLOOKUP($A64,'Annex 2 Designated EHV charges'!$D:$P,10,FALSE)=0,"",VLOOKUP($A64,'Annex 2 Designated EHV charges'!$D:$P,10,FALSE)),"")</f>
        <v/>
      </c>
      <c r="F64" s="196" t="str">
        <f>IFERROR(IF(VLOOKUP($A64,'Annex 2 Designated EHV charges'!$D:$P,11,FALSE)=0,"",VLOOKUP($A64,'Annex 2 Designated EHV charges'!$D:$P,11,FALSE)),"")</f>
        <v/>
      </c>
      <c r="G64" s="196" t="str">
        <f>IFERROR(IF(VLOOKUP($A64,'Annex 2 Designated EHV charges'!$D:$P,12,FALSE)=0,"",VLOOKUP($A64,'Annex 2 Designated EHV charges'!$D:$P,12,FALSE)),"")</f>
        <v/>
      </c>
      <c r="H64" s="196" t="str">
        <f>IFERROR(IF(VLOOKUP($A64,'Annex 2 Designated EHV charges'!$D:$P,13,FALSE)=0,"",VLOOKUP($A64,'Annex 2 Designated EHV charges'!$D:$P,13,FALSE)),"")</f>
        <v/>
      </c>
    </row>
    <row r="65" spans="1:8" ht="12.75" customHeight="1" x14ac:dyDescent="0.2">
      <c r="A65" s="95" t="str" cm="1">
        <f t="array" ref="A65">IFERROR(INDEX('Annex 2 Designated EHV charges'!$D$10:$D$400, MATCH(0, IF(ISBLANK('Annex 2 Designated EHV charges'!$D$10:$D$400),1, COUNTIF(A$4:$A64, 'Annex 2 Designated EHV charges'!$D$10:$D$400)), 0)),"")</f>
        <v/>
      </c>
      <c r="B65" s="94" t="str">
        <f>IF($A65="","",VLOOKUP($A65,'Annex 2 Designated EHV charges'!$D:$O,2,0))</f>
        <v/>
      </c>
      <c r="C65" s="95" t="str">
        <f>IF($A65="","",VLOOKUP($A65,'Annex 2 Designated EHV charges'!$D:$O,3,0))</f>
        <v/>
      </c>
      <c r="D65" s="94" t="str">
        <f>IF($A65="","",VLOOKUP($A65,'Annex 2 Designated EHV charges'!$D:$O,4,0))</f>
        <v/>
      </c>
      <c r="E65" s="96" t="str">
        <f>IFERROR(IF(VLOOKUP($A65,'Annex 2 Designated EHV charges'!$D:$P,10,FALSE)=0,"",VLOOKUP($A65,'Annex 2 Designated EHV charges'!$D:$P,10,FALSE)),"")</f>
        <v/>
      </c>
      <c r="F65" s="196" t="str">
        <f>IFERROR(IF(VLOOKUP($A65,'Annex 2 Designated EHV charges'!$D:$P,11,FALSE)=0,"",VLOOKUP($A65,'Annex 2 Designated EHV charges'!$D:$P,11,FALSE)),"")</f>
        <v/>
      </c>
      <c r="G65" s="196" t="str">
        <f>IFERROR(IF(VLOOKUP($A65,'Annex 2 Designated EHV charges'!$D:$P,12,FALSE)=0,"",VLOOKUP($A65,'Annex 2 Designated EHV charges'!$D:$P,12,FALSE)),"")</f>
        <v/>
      </c>
      <c r="H65" s="196" t="str">
        <f>IFERROR(IF(VLOOKUP($A65,'Annex 2 Designated EHV charges'!$D:$P,13,FALSE)=0,"",VLOOKUP($A65,'Annex 2 Designated EHV charges'!$D:$P,13,FALSE)),"")</f>
        <v/>
      </c>
    </row>
    <row r="66" spans="1:8" ht="12.75" customHeight="1" x14ac:dyDescent="0.2">
      <c r="A66" s="95" t="str" cm="1">
        <f t="array" ref="A66">IFERROR(INDEX('Annex 2 Designated EHV charges'!$D$10:$D$400, MATCH(0, IF(ISBLANK('Annex 2 Designated EHV charges'!$D$10:$D$400),1, COUNTIF(A$4:$A65, 'Annex 2 Designated EHV charges'!$D$10:$D$400)), 0)),"")</f>
        <v/>
      </c>
      <c r="B66" s="94" t="str">
        <f>IF($A66="","",VLOOKUP($A66,'Annex 2 Designated EHV charges'!$D:$O,2,0))</f>
        <v/>
      </c>
      <c r="C66" s="95" t="str">
        <f>IF($A66="","",VLOOKUP($A66,'Annex 2 Designated EHV charges'!$D:$O,3,0))</f>
        <v/>
      </c>
      <c r="D66" s="94" t="str">
        <f>IF($A66="","",VLOOKUP($A66,'Annex 2 Designated EHV charges'!$D:$O,4,0))</f>
        <v/>
      </c>
      <c r="E66" s="96" t="str">
        <f>IFERROR(IF(VLOOKUP($A66,'Annex 2 Designated EHV charges'!$D:$P,10,FALSE)=0,"",VLOOKUP($A66,'Annex 2 Designated EHV charges'!$D:$P,10,FALSE)),"")</f>
        <v/>
      </c>
      <c r="F66" s="196" t="str">
        <f>IFERROR(IF(VLOOKUP($A66,'Annex 2 Designated EHV charges'!$D:$P,11,FALSE)=0,"",VLOOKUP($A66,'Annex 2 Designated EHV charges'!$D:$P,11,FALSE)),"")</f>
        <v/>
      </c>
      <c r="G66" s="196" t="str">
        <f>IFERROR(IF(VLOOKUP($A66,'Annex 2 Designated EHV charges'!$D:$P,12,FALSE)=0,"",VLOOKUP($A66,'Annex 2 Designated EHV charges'!$D:$P,12,FALSE)),"")</f>
        <v/>
      </c>
      <c r="H66" s="196" t="str">
        <f>IFERROR(IF(VLOOKUP($A66,'Annex 2 Designated EHV charges'!$D:$P,13,FALSE)=0,"",VLOOKUP($A66,'Annex 2 Designated EHV charges'!$D:$P,13,FALSE)),"")</f>
        <v/>
      </c>
    </row>
    <row r="67" spans="1:8" ht="12.75" customHeight="1" x14ac:dyDescent="0.2">
      <c r="A67" s="95" t="str" cm="1">
        <f t="array" ref="A67">IFERROR(INDEX('Annex 2 Designated EHV charges'!$D$10:$D$400, MATCH(0, IF(ISBLANK('Annex 2 Designated EHV charges'!$D$10:$D$400),1, COUNTIF(A$4:$A66, 'Annex 2 Designated EHV charges'!$D$10:$D$400)), 0)),"")</f>
        <v/>
      </c>
      <c r="B67" s="94" t="str">
        <f>IF($A67="","",VLOOKUP($A67,'Annex 2 Designated EHV charges'!$D:$O,2,0))</f>
        <v/>
      </c>
      <c r="C67" s="95" t="str">
        <f>IF($A67="","",VLOOKUP($A67,'Annex 2 Designated EHV charges'!$D:$O,3,0))</f>
        <v/>
      </c>
      <c r="D67" s="94" t="str">
        <f>IF($A67="","",VLOOKUP($A67,'Annex 2 Designated EHV charges'!$D:$O,4,0))</f>
        <v/>
      </c>
      <c r="E67" s="96" t="str">
        <f>IFERROR(IF(VLOOKUP($A67,'Annex 2 Designated EHV charges'!$D:$P,10,FALSE)=0,"",VLOOKUP($A67,'Annex 2 Designated EHV charges'!$D:$P,10,FALSE)),"")</f>
        <v/>
      </c>
      <c r="F67" s="196" t="str">
        <f>IFERROR(IF(VLOOKUP($A67,'Annex 2 Designated EHV charges'!$D:$P,11,FALSE)=0,"",VLOOKUP($A67,'Annex 2 Designated EHV charges'!$D:$P,11,FALSE)),"")</f>
        <v/>
      </c>
      <c r="G67" s="196" t="str">
        <f>IFERROR(IF(VLOOKUP($A67,'Annex 2 Designated EHV charges'!$D:$P,12,FALSE)=0,"",VLOOKUP($A67,'Annex 2 Designated EHV charges'!$D:$P,12,FALSE)),"")</f>
        <v/>
      </c>
      <c r="H67" s="196" t="str">
        <f>IFERROR(IF(VLOOKUP($A67,'Annex 2 Designated EHV charges'!$D:$P,13,FALSE)=0,"",VLOOKUP($A67,'Annex 2 Designated EHV charges'!$D:$P,13,FALSE)),"")</f>
        <v/>
      </c>
    </row>
    <row r="68" spans="1:8" ht="12.75" customHeight="1" x14ac:dyDescent="0.2">
      <c r="A68" s="95" t="str" cm="1">
        <f t="array" ref="A68">IFERROR(INDEX('Annex 2 Designated EHV charges'!$D$10:$D$400, MATCH(0, IF(ISBLANK('Annex 2 Designated EHV charges'!$D$10:$D$400),1, COUNTIF(A$4:$A67, 'Annex 2 Designated EHV charges'!$D$10:$D$400)), 0)),"")</f>
        <v/>
      </c>
      <c r="B68" s="94" t="str">
        <f>IF($A68="","",VLOOKUP($A68,'Annex 2 Designated EHV charges'!$D:$O,2,0))</f>
        <v/>
      </c>
      <c r="C68" s="95" t="str">
        <f>IF($A68="","",VLOOKUP($A68,'Annex 2 Designated EHV charges'!$D:$O,3,0))</f>
        <v/>
      </c>
      <c r="D68" s="94" t="str">
        <f>IF($A68="","",VLOOKUP($A68,'Annex 2 Designated EHV charges'!$D:$O,4,0))</f>
        <v/>
      </c>
      <c r="E68" s="96" t="str">
        <f>IFERROR(IF(VLOOKUP($A68,'Annex 2 Designated EHV charges'!$D:$P,10,FALSE)=0,"",VLOOKUP($A68,'Annex 2 Designated EHV charges'!$D:$P,10,FALSE)),"")</f>
        <v/>
      </c>
      <c r="F68" s="196" t="str">
        <f>IFERROR(IF(VLOOKUP($A68,'Annex 2 Designated EHV charges'!$D:$P,11,FALSE)=0,"",VLOOKUP($A68,'Annex 2 Designated EHV charges'!$D:$P,11,FALSE)),"")</f>
        <v/>
      </c>
      <c r="G68" s="196" t="str">
        <f>IFERROR(IF(VLOOKUP($A68,'Annex 2 Designated EHV charges'!$D:$P,12,FALSE)=0,"",VLOOKUP($A68,'Annex 2 Designated EHV charges'!$D:$P,12,FALSE)),"")</f>
        <v/>
      </c>
      <c r="H68" s="196" t="str">
        <f>IFERROR(IF(VLOOKUP($A68,'Annex 2 Designated EHV charges'!$D:$P,13,FALSE)=0,"",VLOOKUP($A68,'Annex 2 Designated EHV charges'!$D:$P,13,FALSE)),"")</f>
        <v/>
      </c>
    </row>
    <row r="69" spans="1:8" ht="12.75" customHeight="1" x14ac:dyDescent="0.2">
      <c r="A69" s="95" t="str" cm="1">
        <f t="array" ref="A69">IFERROR(INDEX('Annex 2 Designated EHV charges'!$D$10:$D$400, MATCH(0, IF(ISBLANK('Annex 2 Designated EHV charges'!$D$10:$D$400),1, COUNTIF(A$4:$A68, 'Annex 2 Designated EHV charges'!$D$10:$D$400)), 0)),"")</f>
        <v/>
      </c>
      <c r="B69" s="94" t="str">
        <f>IF($A69="","",VLOOKUP($A69,'Annex 2 Designated EHV charges'!$D:$O,2,0))</f>
        <v/>
      </c>
      <c r="C69" s="95" t="str">
        <f>IF($A69="","",VLOOKUP($A69,'Annex 2 Designated EHV charges'!$D:$O,3,0))</f>
        <v/>
      </c>
      <c r="D69" s="94" t="str">
        <f>IF($A69="","",VLOOKUP($A69,'Annex 2 Designated EHV charges'!$D:$O,4,0))</f>
        <v/>
      </c>
      <c r="E69" s="96" t="str">
        <f>IFERROR(IF(VLOOKUP($A69,'Annex 2 Designated EHV charges'!$D:$P,10,FALSE)=0,"",VLOOKUP($A69,'Annex 2 Designated EHV charges'!$D:$P,10,FALSE)),"")</f>
        <v/>
      </c>
      <c r="F69" s="196" t="str">
        <f>IFERROR(IF(VLOOKUP($A69,'Annex 2 Designated EHV charges'!$D:$P,11,FALSE)=0,"",VLOOKUP($A69,'Annex 2 Designated EHV charges'!$D:$P,11,FALSE)),"")</f>
        <v/>
      </c>
      <c r="G69" s="196" t="str">
        <f>IFERROR(IF(VLOOKUP($A69,'Annex 2 Designated EHV charges'!$D:$P,12,FALSE)=0,"",VLOOKUP($A69,'Annex 2 Designated EHV charges'!$D:$P,12,FALSE)),"")</f>
        <v/>
      </c>
      <c r="H69" s="196" t="str">
        <f>IFERROR(IF(VLOOKUP($A69,'Annex 2 Designated EHV charges'!$D:$P,13,FALSE)=0,"",VLOOKUP($A69,'Annex 2 Designated EHV charges'!$D:$P,13,FALSE)),"")</f>
        <v/>
      </c>
    </row>
    <row r="70" spans="1:8" ht="12.75" customHeight="1" x14ac:dyDescent="0.2">
      <c r="A70" s="95" t="str" cm="1">
        <f t="array" ref="A70">IFERROR(INDEX('Annex 2 Designated EHV charges'!$D$10:$D$400, MATCH(0, IF(ISBLANK('Annex 2 Designated EHV charges'!$D$10:$D$400),1, COUNTIF(A$4:$A69, 'Annex 2 Designated EHV charges'!$D$10:$D$400)), 0)),"")</f>
        <v/>
      </c>
      <c r="B70" s="94" t="str">
        <f>IF($A70="","",VLOOKUP($A70,'Annex 2 Designated EHV charges'!$D:$O,2,0))</f>
        <v/>
      </c>
      <c r="C70" s="95" t="str">
        <f>IF($A70="","",VLOOKUP($A70,'Annex 2 Designated EHV charges'!$D:$O,3,0))</f>
        <v/>
      </c>
      <c r="D70" s="94" t="str">
        <f>IF($A70="","",VLOOKUP($A70,'Annex 2 Designated EHV charges'!$D:$O,4,0))</f>
        <v/>
      </c>
      <c r="E70" s="96" t="str">
        <f>IFERROR(IF(VLOOKUP($A70,'Annex 2 Designated EHV charges'!$D:$P,10,FALSE)=0,"",VLOOKUP($A70,'Annex 2 Designated EHV charges'!$D:$P,10,FALSE)),"")</f>
        <v/>
      </c>
      <c r="F70" s="196" t="str">
        <f>IFERROR(IF(VLOOKUP($A70,'Annex 2 Designated EHV charges'!$D:$P,11,FALSE)=0,"",VLOOKUP($A70,'Annex 2 Designated EHV charges'!$D:$P,11,FALSE)),"")</f>
        <v/>
      </c>
      <c r="G70" s="196" t="str">
        <f>IFERROR(IF(VLOOKUP($A70,'Annex 2 Designated EHV charges'!$D:$P,12,FALSE)=0,"",VLOOKUP($A70,'Annex 2 Designated EHV charges'!$D:$P,12,FALSE)),"")</f>
        <v/>
      </c>
      <c r="H70" s="196" t="str">
        <f>IFERROR(IF(VLOOKUP($A70,'Annex 2 Designated EHV charges'!$D:$P,13,FALSE)=0,"",VLOOKUP($A70,'Annex 2 Designated EHV charges'!$D:$P,13,FALSE)),"")</f>
        <v/>
      </c>
    </row>
    <row r="71" spans="1:8" ht="12.75" customHeight="1" x14ac:dyDescent="0.2">
      <c r="A71" s="95" t="str" cm="1">
        <f t="array" ref="A71">IFERROR(INDEX('Annex 2 Designated EHV charges'!$D$10:$D$400, MATCH(0, IF(ISBLANK('Annex 2 Designated EHV charges'!$D$10:$D$400),1, COUNTIF(A$4:$A70, 'Annex 2 Designated EHV charges'!$D$10:$D$400)), 0)),"")</f>
        <v/>
      </c>
      <c r="B71" s="94" t="str">
        <f>IF($A71="","",VLOOKUP($A71,'Annex 2 Designated EHV charges'!$D:$O,2,0))</f>
        <v/>
      </c>
      <c r="C71" s="95" t="str">
        <f>IF($A71="","",VLOOKUP($A71,'Annex 2 Designated EHV charges'!$D:$O,3,0))</f>
        <v/>
      </c>
      <c r="D71" s="94" t="str">
        <f>IF($A71="","",VLOOKUP($A71,'Annex 2 Designated EHV charges'!$D:$O,4,0))</f>
        <v/>
      </c>
      <c r="E71" s="96" t="str">
        <f>IFERROR(IF(VLOOKUP($A71,'Annex 2 Designated EHV charges'!$D:$P,10,FALSE)=0,"",VLOOKUP($A71,'Annex 2 Designated EHV charges'!$D:$P,10,FALSE)),"")</f>
        <v/>
      </c>
      <c r="F71" s="196" t="str">
        <f>IFERROR(IF(VLOOKUP($A71,'Annex 2 Designated EHV charges'!$D:$P,11,FALSE)=0,"",VLOOKUP($A71,'Annex 2 Designated EHV charges'!$D:$P,11,FALSE)),"")</f>
        <v/>
      </c>
      <c r="G71" s="196" t="str">
        <f>IFERROR(IF(VLOOKUP($A71,'Annex 2 Designated EHV charges'!$D:$P,12,FALSE)=0,"",VLOOKUP($A71,'Annex 2 Designated EHV charges'!$D:$P,12,FALSE)),"")</f>
        <v/>
      </c>
      <c r="H71" s="196" t="str">
        <f>IFERROR(IF(VLOOKUP($A71,'Annex 2 Designated EHV charges'!$D:$P,13,FALSE)=0,"",VLOOKUP($A71,'Annex 2 Designated EHV charges'!$D:$P,13,FALSE)),"")</f>
        <v/>
      </c>
    </row>
    <row r="72" spans="1:8" ht="12.75" customHeight="1" x14ac:dyDescent="0.2">
      <c r="A72" s="95" t="str" cm="1">
        <f t="array" ref="A72">IFERROR(INDEX('Annex 2 Designated EHV charges'!$D$10:$D$400, MATCH(0, IF(ISBLANK('Annex 2 Designated EHV charges'!$D$10:$D$400),1, COUNTIF(A$4:$A71, 'Annex 2 Designated EHV charges'!$D$10:$D$400)), 0)),"")</f>
        <v/>
      </c>
      <c r="B72" s="94" t="str">
        <f>IF($A72="","",VLOOKUP($A72,'Annex 2 Designated EHV charges'!$D:$O,2,0))</f>
        <v/>
      </c>
      <c r="C72" s="95" t="str">
        <f>IF($A72="","",VLOOKUP($A72,'Annex 2 Designated EHV charges'!$D:$O,3,0))</f>
        <v/>
      </c>
      <c r="D72" s="94" t="str">
        <f>IF($A72="","",VLOOKUP($A72,'Annex 2 Designated EHV charges'!$D:$O,4,0))</f>
        <v/>
      </c>
      <c r="E72" s="96" t="str">
        <f>IFERROR(IF(VLOOKUP($A72,'Annex 2 Designated EHV charges'!$D:$P,10,FALSE)=0,"",VLOOKUP($A72,'Annex 2 Designated EHV charges'!$D:$P,10,FALSE)),"")</f>
        <v/>
      </c>
      <c r="F72" s="196" t="str">
        <f>IFERROR(IF(VLOOKUP($A72,'Annex 2 Designated EHV charges'!$D:$P,11,FALSE)=0,"",VLOOKUP($A72,'Annex 2 Designated EHV charges'!$D:$P,11,FALSE)),"")</f>
        <v/>
      </c>
      <c r="G72" s="196" t="str">
        <f>IFERROR(IF(VLOOKUP($A72,'Annex 2 Designated EHV charges'!$D:$P,12,FALSE)=0,"",VLOOKUP($A72,'Annex 2 Designated EHV charges'!$D:$P,12,FALSE)),"")</f>
        <v/>
      </c>
      <c r="H72" s="196" t="str">
        <f>IFERROR(IF(VLOOKUP($A72,'Annex 2 Designated EHV charges'!$D:$P,13,FALSE)=0,"",VLOOKUP($A72,'Annex 2 Designated EHV charges'!$D:$P,13,FALSE)),"")</f>
        <v/>
      </c>
    </row>
    <row r="73" spans="1:8" ht="12.75" customHeight="1" x14ac:dyDescent="0.2">
      <c r="A73" s="95" t="str" cm="1">
        <f t="array" ref="A73">IFERROR(INDEX('Annex 2 Designated EHV charges'!$D$10:$D$400, MATCH(0, IF(ISBLANK('Annex 2 Designated EHV charges'!$D$10:$D$400),1, COUNTIF(A$4:$A72, 'Annex 2 Designated EHV charges'!$D$10:$D$400)), 0)),"")</f>
        <v/>
      </c>
      <c r="B73" s="94" t="str">
        <f>IF($A73="","",VLOOKUP($A73,'Annex 2 Designated EHV charges'!$D:$O,2,0))</f>
        <v/>
      </c>
      <c r="C73" s="95" t="str">
        <f>IF($A73="","",VLOOKUP($A73,'Annex 2 Designated EHV charges'!$D:$O,3,0))</f>
        <v/>
      </c>
      <c r="D73" s="94" t="str">
        <f>IF($A73="","",VLOOKUP($A73,'Annex 2 Designated EHV charges'!$D:$O,4,0))</f>
        <v/>
      </c>
      <c r="E73" s="96" t="str">
        <f>IFERROR(IF(VLOOKUP($A73,'Annex 2 Designated EHV charges'!$D:$P,10,FALSE)=0,"",VLOOKUP($A73,'Annex 2 Designated EHV charges'!$D:$P,10,FALSE)),"")</f>
        <v/>
      </c>
      <c r="F73" s="196" t="str">
        <f>IFERROR(IF(VLOOKUP($A73,'Annex 2 Designated EHV charges'!$D:$P,11,FALSE)=0,"",VLOOKUP($A73,'Annex 2 Designated EHV charges'!$D:$P,11,FALSE)),"")</f>
        <v/>
      </c>
      <c r="G73" s="196" t="str">
        <f>IFERROR(IF(VLOOKUP($A73,'Annex 2 Designated EHV charges'!$D:$P,12,FALSE)=0,"",VLOOKUP($A73,'Annex 2 Designated EHV charges'!$D:$P,12,FALSE)),"")</f>
        <v/>
      </c>
      <c r="H73" s="196" t="str">
        <f>IFERROR(IF(VLOOKUP($A73,'Annex 2 Designated EHV charges'!$D:$P,13,FALSE)=0,"",VLOOKUP($A73,'Annex 2 Designated EHV charges'!$D:$P,13,FALSE)),"")</f>
        <v/>
      </c>
    </row>
    <row r="74" spans="1:8" ht="12.75" customHeight="1" x14ac:dyDescent="0.2">
      <c r="A74" s="95" t="str" cm="1">
        <f t="array" ref="A74">IFERROR(INDEX('Annex 2 Designated EHV charges'!$D$10:$D$400, MATCH(0, IF(ISBLANK('Annex 2 Designated EHV charges'!$D$10:$D$400),1, COUNTIF(A$4:$A73, 'Annex 2 Designated EHV charges'!$D$10:$D$400)), 0)),"")</f>
        <v/>
      </c>
      <c r="B74" s="94" t="str">
        <f>IF($A74="","",VLOOKUP($A74,'Annex 2 Designated EHV charges'!$D:$O,2,0))</f>
        <v/>
      </c>
      <c r="C74" s="95" t="str">
        <f>IF($A74="","",VLOOKUP($A74,'Annex 2 Designated EHV charges'!$D:$O,3,0))</f>
        <v/>
      </c>
      <c r="D74" s="94" t="str">
        <f>IF($A74="","",VLOOKUP($A74,'Annex 2 Designated EHV charges'!$D:$O,4,0))</f>
        <v/>
      </c>
      <c r="E74" s="96" t="str">
        <f>IFERROR(IF(VLOOKUP($A74,'Annex 2 Designated EHV charges'!$D:$P,10,FALSE)=0,"",VLOOKUP($A74,'Annex 2 Designated EHV charges'!$D:$P,10,FALSE)),"")</f>
        <v/>
      </c>
      <c r="F74" s="196" t="str">
        <f>IFERROR(IF(VLOOKUP($A74,'Annex 2 Designated EHV charges'!$D:$P,11,FALSE)=0,"",VLOOKUP($A74,'Annex 2 Designated EHV charges'!$D:$P,11,FALSE)),"")</f>
        <v/>
      </c>
      <c r="G74" s="196" t="str">
        <f>IFERROR(IF(VLOOKUP($A74,'Annex 2 Designated EHV charges'!$D:$P,12,FALSE)=0,"",VLOOKUP($A74,'Annex 2 Designated EHV charges'!$D:$P,12,FALSE)),"")</f>
        <v/>
      </c>
      <c r="H74" s="196" t="str">
        <f>IFERROR(IF(VLOOKUP($A74,'Annex 2 Designated EHV charges'!$D:$P,13,FALSE)=0,"",VLOOKUP($A74,'Annex 2 Designated EHV charges'!$D:$P,13,FALSE)),"")</f>
        <v/>
      </c>
    </row>
    <row r="75" spans="1:8" ht="12.75" customHeight="1" x14ac:dyDescent="0.2">
      <c r="A75" s="95" t="str" cm="1">
        <f t="array" ref="A75">IFERROR(INDEX('Annex 2 Designated EHV charges'!$D$10:$D$400, MATCH(0, IF(ISBLANK('Annex 2 Designated EHV charges'!$D$10:$D$400),1, COUNTIF(A$4:$A74, 'Annex 2 Designated EHV charges'!$D$10:$D$400)), 0)),"")</f>
        <v/>
      </c>
      <c r="B75" s="94" t="str">
        <f>IF($A75="","",VLOOKUP($A75,'Annex 2 Designated EHV charges'!$D:$O,2,0))</f>
        <v/>
      </c>
      <c r="C75" s="95" t="str">
        <f>IF($A75="","",VLOOKUP($A75,'Annex 2 Designated EHV charges'!$D:$O,3,0))</f>
        <v/>
      </c>
      <c r="D75" s="94" t="str">
        <f>IF($A75="","",VLOOKUP($A75,'Annex 2 Designated EHV charges'!$D:$O,4,0))</f>
        <v/>
      </c>
      <c r="E75" s="96" t="str">
        <f>IFERROR(IF(VLOOKUP($A75,'Annex 2 Designated EHV charges'!$D:$P,10,FALSE)=0,"",VLOOKUP($A75,'Annex 2 Designated EHV charges'!$D:$P,10,FALSE)),"")</f>
        <v/>
      </c>
      <c r="F75" s="196" t="str">
        <f>IFERROR(IF(VLOOKUP($A75,'Annex 2 Designated EHV charges'!$D:$P,11,FALSE)=0,"",VLOOKUP($A75,'Annex 2 Designated EHV charges'!$D:$P,11,FALSE)),"")</f>
        <v/>
      </c>
      <c r="G75" s="196" t="str">
        <f>IFERROR(IF(VLOOKUP($A75,'Annex 2 Designated EHV charges'!$D:$P,12,FALSE)=0,"",VLOOKUP($A75,'Annex 2 Designated EHV charges'!$D:$P,12,FALSE)),"")</f>
        <v/>
      </c>
      <c r="H75" s="196" t="str">
        <f>IFERROR(IF(VLOOKUP($A75,'Annex 2 Designated EHV charges'!$D:$P,13,FALSE)=0,"",VLOOKUP($A75,'Annex 2 Designated EHV charges'!$D:$P,13,FALSE)),"")</f>
        <v/>
      </c>
    </row>
    <row r="76" spans="1:8" ht="12.75" customHeight="1" x14ac:dyDescent="0.2">
      <c r="A76" s="95" t="str" cm="1">
        <f t="array" ref="A76">IFERROR(INDEX('Annex 2 Designated EHV charges'!$D$10:$D$400, MATCH(0, IF(ISBLANK('Annex 2 Designated EHV charges'!$D$10:$D$400),1, COUNTIF(A$4:$A75, 'Annex 2 Designated EHV charges'!$D$10:$D$400)), 0)),"")</f>
        <v/>
      </c>
      <c r="B76" s="94" t="str">
        <f>IF($A76="","",VLOOKUP($A76,'Annex 2 Designated EHV charges'!$D:$O,2,0))</f>
        <v/>
      </c>
      <c r="C76" s="95" t="str">
        <f>IF($A76="","",VLOOKUP($A76,'Annex 2 Designated EHV charges'!$D:$O,3,0))</f>
        <v/>
      </c>
      <c r="D76" s="94" t="str">
        <f>IF($A76="","",VLOOKUP($A76,'Annex 2 Designated EHV charges'!$D:$O,4,0))</f>
        <v/>
      </c>
      <c r="E76" s="96" t="str">
        <f>IFERROR(IF(VLOOKUP($A76,'Annex 2 Designated EHV charges'!$D:$P,10,FALSE)=0,"",VLOOKUP($A76,'Annex 2 Designated EHV charges'!$D:$P,10,FALSE)),"")</f>
        <v/>
      </c>
      <c r="F76" s="196" t="str">
        <f>IFERROR(IF(VLOOKUP($A76,'Annex 2 Designated EHV charges'!$D:$P,11,FALSE)=0,"",VLOOKUP($A76,'Annex 2 Designated EHV charges'!$D:$P,11,FALSE)),"")</f>
        <v/>
      </c>
      <c r="G76" s="196" t="str">
        <f>IFERROR(IF(VLOOKUP($A76,'Annex 2 Designated EHV charges'!$D:$P,12,FALSE)=0,"",VLOOKUP($A76,'Annex 2 Designated EHV charges'!$D:$P,12,FALSE)),"")</f>
        <v/>
      </c>
      <c r="H76" s="196" t="str">
        <f>IFERROR(IF(VLOOKUP($A76,'Annex 2 Designated EHV charges'!$D:$P,13,FALSE)=0,"",VLOOKUP($A76,'Annex 2 Designated EHV charges'!$D:$P,13,FALSE)),"")</f>
        <v/>
      </c>
    </row>
    <row r="77" spans="1:8" ht="12.75" customHeight="1" x14ac:dyDescent="0.2">
      <c r="A77" s="95" t="str" cm="1">
        <f t="array" ref="A77">IFERROR(INDEX('Annex 2 Designated EHV charges'!$D$10:$D$400, MATCH(0, IF(ISBLANK('Annex 2 Designated EHV charges'!$D$10:$D$400),1, COUNTIF(A$4:$A76, 'Annex 2 Designated EHV charges'!$D$10:$D$400)), 0)),"")</f>
        <v/>
      </c>
      <c r="B77" s="94" t="str">
        <f>IF($A77="","",VLOOKUP($A77,'Annex 2 Designated EHV charges'!$D:$O,2,0))</f>
        <v/>
      </c>
      <c r="C77" s="95" t="str">
        <f>IF($A77="","",VLOOKUP($A77,'Annex 2 Designated EHV charges'!$D:$O,3,0))</f>
        <v/>
      </c>
      <c r="D77" s="94" t="str">
        <f>IF($A77="","",VLOOKUP($A77,'Annex 2 Designated EHV charges'!$D:$O,4,0))</f>
        <v/>
      </c>
      <c r="E77" s="96" t="str">
        <f>IFERROR(IF(VLOOKUP($A77,'Annex 2 Designated EHV charges'!$D:$P,10,FALSE)=0,"",VLOOKUP($A77,'Annex 2 Designated EHV charges'!$D:$P,10,FALSE)),"")</f>
        <v/>
      </c>
      <c r="F77" s="196" t="str">
        <f>IFERROR(IF(VLOOKUP($A77,'Annex 2 Designated EHV charges'!$D:$P,11,FALSE)=0,"",VLOOKUP($A77,'Annex 2 Designated EHV charges'!$D:$P,11,FALSE)),"")</f>
        <v/>
      </c>
      <c r="G77" s="196" t="str">
        <f>IFERROR(IF(VLOOKUP($A77,'Annex 2 Designated EHV charges'!$D:$P,12,FALSE)=0,"",VLOOKUP($A77,'Annex 2 Designated EHV charges'!$D:$P,12,FALSE)),"")</f>
        <v/>
      </c>
      <c r="H77" s="196" t="str">
        <f>IFERROR(IF(VLOOKUP($A77,'Annex 2 Designated EHV charges'!$D:$P,13,FALSE)=0,"",VLOOKUP($A77,'Annex 2 Designated EHV charges'!$D:$P,13,FALSE)),"")</f>
        <v/>
      </c>
    </row>
    <row r="78" spans="1:8" ht="12.75" customHeight="1" x14ac:dyDescent="0.2">
      <c r="A78" s="95" t="str" cm="1">
        <f t="array" ref="A78">IFERROR(INDEX('Annex 2 Designated EHV charges'!$D$10:$D$400, MATCH(0, IF(ISBLANK('Annex 2 Designated EHV charges'!$D$10:$D$400),1, COUNTIF(A$4:$A77, 'Annex 2 Designated EHV charges'!$D$10:$D$400)), 0)),"")</f>
        <v/>
      </c>
      <c r="B78" s="94" t="str">
        <f>IF($A78="","",VLOOKUP($A78,'Annex 2 Designated EHV charges'!$D:$O,2,0))</f>
        <v/>
      </c>
      <c r="C78" s="95" t="str">
        <f>IF($A78="","",VLOOKUP($A78,'Annex 2 Designated EHV charges'!$D:$O,3,0))</f>
        <v/>
      </c>
      <c r="D78" s="94" t="str">
        <f>IF($A78="","",VLOOKUP($A78,'Annex 2 Designated EHV charges'!$D:$O,4,0))</f>
        <v/>
      </c>
      <c r="E78" s="96" t="str">
        <f>IFERROR(IF(VLOOKUP($A78,'Annex 2 Designated EHV charges'!$D:$P,10,FALSE)=0,"",VLOOKUP($A78,'Annex 2 Designated EHV charges'!$D:$P,10,FALSE)),"")</f>
        <v/>
      </c>
      <c r="F78" s="196" t="str">
        <f>IFERROR(IF(VLOOKUP($A78,'Annex 2 Designated EHV charges'!$D:$P,11,FALSE)=0,"",VLOOKUP($A78,'Annex 2 Designated EHV charges'!$D:$P,11,FALSE)),"")</f>
        <v/>
      </c>
      <c r="G78" s="196" t="str">
        <f>IFERROR(IF(VLOOKUP($A78,'Annex 2 Designated EHV charges'!$D:$P,12,FALSE)=0,"",VLOOKUP($A78,'Annex 2 Designated EHV charges'!$D:$P,12,FALSE)),"")</f>
        <v/>
      </c>
      <c r="H78" s="196" t="str">
        <f>IFERROR(IF(VLOOKUP($A78,'Annex 2 Designated EHV charges'!$D:$P,13,FALSE)=0,"",VLOOKUP($A78,'Annex 2 Designated EHV charges'!$D:$P,13,FALSE)),"")</f>
        <v/>
      </c>
    </row>
    <row r="79" spans="1:8" ht="12.75" customHeight="1" x14ac:dyDescent="0.2">
      <c r="A79" s="95" t="str" cm="1">
        <f t="array" ref="A79">IFERROR(INDEX('Annex 2 Designated EHV charges'!$D$10:$D$400, MATCH(0, IF(ISBLANK('Annex 2 Designated EHV charges'!$D$10:$D$400),1, COUNTIF(A$4:$A78, 'Annex 2 Designated EHV charges'!$D$10:$D$400)), 0)),"")</f>
        <v/>
      </c>
      <c r="B79" s="94" t="str">
        <f>IF($A79="","",VLOOKUP($A79,'Annex 2 Designated EHV charges'!$D:$O,2,0))</f>
        <v/>
      </c>
      <c r="C79" s="95" t="str">
        <f>IF($A79="","",VLOOKUP($A79,'Annex 2 Designated EHV charges'!$D:$O,3,0))</f>
        <v/>
      </c>
      <c r="D79" s="94" t="str">
        <f>IF($A79="","",VLOOKUP($A79,'Annex 2 Designated EHV charges'!$D:$O,4,0))</f>
        <v/>
      </c>
      <c r="E79" s="96" t="str">
        <f>IFERROR(IF(VLOOKUP($A79,'Annex 2 Designated EHV charges'!$D:$P,10,FALSE)=0,"",VLOOKUP($A79,'Annex 2 Designated EHV charges'!$D:$P,10,FALSE)),"")</f>
        <v/>
      </c>
      <c r="F79" s="196" t="str">
        <f>IFERROR(IF(VLOOKUP($A79,'Annex 2 Designated EHV charges'!$D:$P,11,FALSE)=0,"",VLOOKUP($A79,'Annex 2 Designated EHV charges'!$D:$P,11,FALSE)),"")</f>
        <v/>
      </c>
      <c r="G79" s="196" t="str">
        <f>IFERROR(IF(VLOOKUP($A79,'Annex 2 Designated EHV charges'!$D:$P,12,FALSE)=0,"",VLOOKUP($A79,'Annex 2 Designated EHV charges'!$D:$P,12,FALSE)),"")</f>
        <v/>
      </c>
      <c r="H79" s="196" t="str">
        <f>IFERROR(IF(VLOOKUP($A79,'Annex 2 Designated EHV charges'!$D:$P,13,FALSE)=0,"",VLOOKUP($A79,'Annex 2 Designated EHV charges'!$D:$P,13,FALSE)),"")</f>
        <v/>
      </c>
    </row>
    <row r="80" spans="1:8" ht="12.75" customHeight="1" x14ac:dyDescent="0.2">
      <c r="A80" s="95" t="str" cm="1">
        <f t="array" ref="A80">IFERROR(INDEX('Annex 2 Designated EHV charges'!$D$10:$D$400, MATCH(0, IF(ISBLANK('Annex 2 Designated EHV charges'!$D$10:$D$400),1, COUNTIF(A$4:$A79, 'Annex 2 Designated EHV charges'!$D$10:$D$400)), 0)),"")</f>
        <v/>
      </c>
      <c r="B80" s="94" t="str">
        <f>IF($A80="","",VLOOKUP($A80,'Annex 2 Designated EHV charges'!$D:$O,2,0))</f>
        <v/>
      </c>
      <c r="C80" s="95" t="str">
        <f>IF($A80="","",VLOOKUP($A80,'Annex 2 Designated EHV charges'!$D:$O,3,0))</f>
        <v/>
      </c>
      <c r="D80" s="94" t="str">
        <f>IF($A80="","",VLOOKUP($A80,'Annex 2 Designated EHV charges'!$D:$O,4,0))</f>
        <v/>
      </c>
      <c r="E80" s="96" t="str">
        <f>IFERROR(IF(VLOOKUP($A80,'Annex 2 Designated EHV charges'!$D:$P,10,FALSE)=0,"",VLOOKUP($A80,'Annex 2 Designated EHV charges'!$D:$P,10,FALSE)),"")</f>
        <v/>
      </c>
      <c r="F80" s="196" t="str">
        <f>IFERROR(IF(VLOOKUP($A80,'Annex 2 Designated EHV charges'!$D:$P,11,FALSE)=0,"",VLOOKUP($A80,'Annex 2 Designated EHV charges'!$D:$P,11,FALSE)),"")</f>
        <v/>
      </c>
      <c r="G80" s="196" t="str">
        <f>IFERROR(IF(VLOOKUP($A80,'Annex 2 Designated EHV charges'!$D:$P,12,FALSE)=0,"",VLOOKUP($A80,'Annex 2 Designated EHV charges'!$D:$P,12,FALSE)),"")</f>
        <v/>
      </c>
      <c r="H80" s="196" t="str">
        <f>IFERROR(IF(VLOOKUP($A80,'Annex 2 Designated EHV charges'!$D:$P,13,FALSE)=0,"",VLOOKUP($A80,'Annex 2 Designated EHV charges'!$D:$P,13,FALSE)),"")</f>
        <v/>
      </c>
    </row>
    <row r="81" spans="1:8" ht="12.75" customHeight="1" x14ac:dyDescent="0.2">
      <c r="A81" s="95" t="str" cm="1">
        <f t="array" ref="A81">IFERROR(INDEX('Annex 2 Designated EHV charges'!$D$10:$D$400, MATCH(0, IF(ISBLANK('Annex 2 Designated EHV charges'!$D$10:$D$400),1, COUNTIF(A$4:$A80, 'Annex 2 Designated EHV charges'!$D$10:$D$400)), 0)),"")</f>
        <v/>
      </c>
      <c r="B81" s="94" t="str">
        <f>IF($A81="","",VLOOKUP($A81,'Annex 2 Designated EHV charges'!$D:$O,2,0))</f>
        <v/>
      </c>
      <c r="C81" s="95" t="str">
        <f>IF($A81="","",VLOOKUP($A81,'Annex 2 Designated EHV charges'!$D:$O,3,0))</f>
        <v/>
      </c>
      <c r="D81" s="94" t="str">
        <f>IF($A81="","",VLOOKUP($A81,'Annex 2 Designated EHV charges'!$D:$O,4,0))</f>
        <v/>
      </c>
      <c r="E81" s="96" t="str">
        <f>IFERROR(IF(VLOOKUP($A81,'Annex 2 Designated EHV charges'!$D:$P,10,FALSE)=0,"",VLOOKUP($A81,'Annex 2 Designated EHV charges'!$D:$P,10,FALSE)),"")</f>
        <v/>
      </c>
      <c r="F81" s="196" t="str">
        <f>IFERROR(IF(VLOOKUP($A81,'Annex 2 Designated EHV charges'!$D:$P,11,FALSE)=0,"",VLOOKUP($A81,'Annex 2 Designated EHV charges'!$D:$P,11,FALSE)),"")</f>
        <v/>
      </c>
      <c r="G81" s="196" t="str">
        <f>IFERROR(IF(VLOOKUP($A81,'Annex 2 Designated EHV charges'!$D:$P,12,FALSE)=0,"",VLOOKUP($A81,'Annex 2 Designated EHV charges'!$D:$P,12,FALSE)),"")</f>
        <v/>
      </c>
      <c r="H81" s="196" t="str">
        <f>IFERROR(IF(VLOOKUP($A81,'Annex 2 Designated EHV charges'!$D:$P,13,FALSE)=0,"",VLOOKUP($A81,'Annex 2 Designated EHV charges'!$D:$P,13,FALSE)),"")</f>
        <v/>
      </c>
    </row>
    <row r="82" spans="1:8" ht="12.75" customHeight="1" x14ac:dyDescent="0.2">
      <c r="A82" s="95" t="str" cm="1">
        <f t="array" ref="A82">IFERROR(INDEX('Annex 2 Designated EHV charges'!$D$10:$D$400, MATCH(0, IF(ISBLANK('Annex 2 Designated EHV charges'!$D$10:$D$400),1, COUNTIF(A$4:$A81, 'Annex 2 Designated EHV charges'!$D$10:$D$400)), 0)),"")</f>
        <v/>
      </c>
      <c r="B82" s="94" t="str">
        <f>IF($A82="","",VLOOKUP($A82,'Annex 2 Designated EHV charges'!$D:$O,2,0))</f>
        <v/>
      </c>
      <c r="C82" s="95" t="str">
        <f>IF($A82="","",VLOOKUP($A82,'Annex 2 Designated EHV charges'!$D:$O,3,0))</f>
        <v/>
      </c>
      <c r="D82" s="94" t="str">
        <f>IF($A82="","",VLOOKUP($A82,'Annex 2 Designated EHV charges'!$D:$O,4,0))</f>
        <v/>
      </c>
      <c r="E82" s="96" t="str">
        <f>IFERROR(IF(VLOOKUP($A82,'Annex 2 Designated EHV charges'!$D:$P,10,FALSE)=0,"",VLOOKUP($A82,'Annex 2 Designated EHV charges'!$D:$P,10,FALSE)),"")</f>
        <v/>
      </c>
      <c r="F82" s="196" t="str">
        <f>IFERROR(IF(VLOOKUP($A82,'Annex 2 Designated EHV charges'!$D:$P,11,FALSE)=0,"",VLOOKUP($A82,'Annex 2 Designated EHV charges'!$D:$P,11,FALSE)),"")</f>
        <v/>
      </c>
      <c r="G82" s="196" t="str">
        <f>IFERROR(IF(VLOOKUP($A82,'Annex 2 Designated EHV charges'!$D:$P,12,FALSE)=0,"",VLOOKUP($A82,'Annex 2 Designated EHV charges'!$D:$P,12,FALSE)),"")</f>
        <v/>
      </c>
      <c r="H82" s="196" t="str">
        <f>IFERROR(IF(VLOOKUP($A82,'Annex 2 Designated EHV charges'!$D:$P,13,FALSE)=0,"",VLOOKUP($A82,'Annex 2 Designated EHV charges'!$D:$P,13,FALSE)),"")</f>
        <v/>
      </c>
    </row>
    <row r="83" spans="1:8" ht="12.75" customHeight="1" x14ac:dyDescent="0.2">
      <c r="A83" s="95" t="str" cm="1">
        <f t="array" ref="A83">IFERROR(INDEX('Annex 2 Designated EHV charges'!$D$10:$D$400, MATCH(0, IF(ISBLANK('Annex 2 Designated EHV charges'!$D$10:$D$400),1, COUNTIF(A$4:$A82, 'Annex 2 Designated EHV charges'!$D$10:$D$400)), 0)),"")</f>
        <v/>
      </c>
      <c r="B83" s="94" t="str">
        <f>IF($A83="","",VLOOKUP($A83,'Annex 2 Designated EHV charges'!$D:$O,2,0))</f>
        <v/>
      </c>
      <c r="C83" s="95" t="str">
        <f>IF($A83="","",VLOOKUP($A83,'Annex 2 Designated EHV charges'!$D:$O,3,0))</f>
        <v/>
      </c>
      <c r="D83" s="94" t="str">
        <f>IF($A83="","",VLOOKUP($A83,'Annex 2 Designated EHV charges'!$D:$O,4,0))</f>
        <v/>
      </c>
      <c r="E83" s="96" t="str">
        <f>IFERROR(IF(VLOOKUP($A83,'Annex 2 Designated EHV charges'!$D:$P,10,FALSE)=0,"",VLOOKUP($A83,'Annex 2 Designated EHV charges'!$D:$P,10,FALSE)),"")</f>
        <v/>
      </c>
      <c r="F83" s="196" t="str">
        <f>IFERROR(IF(VLOOKUP($A83,'Annex 2 Designated EHV charges'!$D:$P,11,FALSE)=0,"",VLOOKUP($A83,'Annex 2 Designated EHV charges'!$D:$P,11,FALSE)),"")</f>
        <v/>
      </c>
      <c r="G83" s="196" t="str">
        <f>IFERROR(IF(VLOOKUP($A83,'Annex 2 Designated EHV charges'!$D:$P,12,FALSE)=0,"",VLOOKUP($A83,'Annex 2 Designated EHV charges'!$D:$P,12,FALSE)),"")</f>
        <v/>
      </c>
      <c r="H83" s="196" t="str">
        <f>IFERROR(IF(VLOOKUP($A83,'Annex 2 Designated EHV charges'!$D:$P,13,FALSE)=0,"",VLOOKUP($A83,'Annex 2 Designated EHV charges'!$D:$P,13,FALSE)),"")</f>
        <v/>
      </c>
    </row>
    <row r="84" spans="1:8" ht="12.75" customHeight="1" x14ac:dyDescent="0.2">
      <c r="A84" s="95" t="str" cm="1">
        <f t="array" ref="A84">IFERROR(INDEX('Annex 2 Designated EHV charges'!$D$10:$D$400, MATCH(0, IF(ISBLANK('Annex 2 Designated EHV charges'!$D$10:$D$400),1, COUNTIF(A$4:$A83, 'Annex 2 Designated EHV charges'!$D$10:$D$400)), 0)),"")</f>
        <v/>
      </c>
      <c r="B84" s="94" t="str">
        <f>IF($A84="","",VLOOKUP($A84,'Annex 2 Designated EHV charges'!$D:$O,2,0))</f>
        <v/>
      </c>
      <c r="C84" s="95" t="str">
        <f>IF($A84="","",VLOOKUP($A84,'Annex 2 Designated EHV charges'!$D:$O,3,0))</f>
        <v/>
      </c>
      <c r="D84" s="94" t="str">
        <f>IF($A84="","",VLOOKUP($A84,'Annex 2 Designated EHV charges'!$D:$O,4,0))</f>
        <v/>
      </c>
      <c r="E84" s="96" t="str">
        <f>IFERROR(IF(VLOOKUP($A84,'Annex 2 Designated EHV charges'!$D:$P,10,FALSE)=0,"",VLOOKUP($A84,'Annex 2 Designated EHV charges'!$D:$P,10,FALSE)),"")</f>
        <v/>
      </c>
      <c r="F84" s="196" t="str">
        <f>IFERROR(IF(VLOOKUP($A84,'Annex 2 Designated EHV charges'!$D:$P,11,FALSE)=0,"",VLOOKUP($A84,'Annex 2 Designated EHV charges'!$D:$P,11,FALSE)),"")</f>
        <v/>
      </c>
      <c r="G84" s="196" t="str">
        <f>IFERROR(IF(VLOOKUP($A84,'Annex 2 Designated EHV charges'!$D:$P,12,FALSE)=0,"",VLOOKUP($A84,'Annex 2 Designated EHV charges'!$D:$P,12,FALSE)),"")</f>
        <v/>
      </c>
      <c r="H84" s="196" t="str">
        <f>IFERROR(IF(VLOOKUP($A84,'Annex 2 Designated EHV charges'!$D:$P,13,FALSE)=0,"",VLOOKUP($A84,'Annex 2 Designated EHV charges'!$D:$P,13,FALSE)),"")</f>
        <v/>
      </c>
    </row>
    <row r="85" spans="1:8" ht="12.75" customHeight="1" x14ac:dyDescent="0.2">
      <c r="A85" s="95" t="str" cm="1">
        <f t="array" ref="A85">IFERROR(INDEX('Annex 2 Designated EHV charges'!$D$10:$D$400, MATCH(0, IF(ISBLANK('Annex 2 Designated EHV charges'!$D$10:$D$400),1, COUNTIF(A$4:$A84, 'Annex 2 Designated EHV charges'!$D$10:$D$400)), 0)),"")</f>
        <v/>
      </c>
      <c r="B85" s="94" t="str">
        <f>IF($A85="","",VLOOKUP($A85,'Annex 2 Designated EHV charges'!$D:$O,2,0))</f>
        <v/>
      </c>
      <c r="C85" s="95" t="str">
        <f>IF($A85="","",VLOOKUP($A85,'Annex 2 Designated EHV charges'!$D:$O,3,0))</f>
        <v/>
      </c>
      <c r="D85" s="94" t="str">
        <f>IF($A85="","",VLOOKUP($A85,'Annex 2 Designated EHV charges'!$D:$O,4,0))</f>
        <v/>
      </c>
      <c r="E85" s="96" t="str">
        <f>IFERROR(IF(VLOOKUP($A85,'Annex 2 Designated EHV charges'!$D:$P,10,FALSE)=0,"",VLOOKUP($A85,'Annex 2 Designated EHV charges'!$D:$P,10,FALSE)),"")</f>
        <v/>
      </c>
      <c r="F85" s="196" t="str">
        <f>IFERROR(IF(VLOOKUP($A85,'Annex 2 Designated EHV charges'!$D:$P,11,FALSE)=0,"",VLOOKUP($A85,'Annex 2 Designated EHV charges'!$D:$P,11,FALSE)),"")</f>
        <v/>
      </c>
      <c r="G85" s="196" t="str">
        <f>IFERROR(IF(VLOOKUP($A85,'Annex 2 Designated EHV charges'!$D:$P,12,FALSE)=0,"",VLOOKUP($A85,'Annex 2 Designated EHV charges'!$D:$P,12,FALSE)),"")</f>
        <v/>
      </c>
      <c r="H85" s="196" t="str">
        <f>IFERROR(IF(VLOOKUP($A85,'Annex 2 Designated EHV charges'!$D:$P,13,FALSE)=0,"",VLOOKUP($A85,'Annex 2 Designated EHV charges'!$D:$P,13,FALSE)),"")</f>
        <v/>
      </c>
    </row>
    <row r="86" spans="1:8" ht="12.75" customHeight="1" x14ac:dyDescent="0.2">
      <c r="A86" s="95" t="str" cm="1">
        <f t="array" ref="A86">IFERROR(INDEX('Annex 2 Designated EHV charges'!$D$10:$D$400, MATCH(0, IF(ISBLANK('Annex 2 Designated EHV charges'!$D$10:$D$400),1, COUNTIF(A$4:$A85, 'Annex 2 Designated EHV charges'!$D$10:$D$400)), 0)),"")</f>
        <v/>
      </c>
      <c r="B86" s="94" t="str">
        <f>IF($A86="","",VLOOKUP($A86,'Annex 2 Designated EHV charges'!$D:$O,2,0))</f>
        <v/>
      </c>
      <c r="C86" s="95" t="str">
        <f>IF($A86="","",VLOOKUP($A86,'Annex 2 Designated EHV charges'!$D:$O,3,0))</f>
        <v/>
      </c>
      <c r="D86" s="94" t="str">
        <f>IF($A86="","",VLOOKUP($A86,'Annex 2 Designated EHV charges'!$D:$O,4,0))</f>
        <v/>
      </c>
      <c r="E86" s="96" t="str">
        <f>IFERROR(IF(VLOOKUP($A86,'Annex 2 Designated EHV charges'!$D:$P,10,FALSE)=0,"",VLOOKUP($A86,'Annex 2 Designated EHV charges'!$D:$P,10,FALSE)),"")</f>
        <v/>
      </c>
      <c r="F86" s="196" t="str">
        <f>IFERROR(IF(VLOOKUP($A86,'Annex 2 Designated EHV charges'!$D:$P,11,FALSE)=0,"",VLOOKUP($A86,'Annex 2 Designated EHV charges'!$D:$P,11,FALSE)),"")</f>
        <v/>
      </c>
      <c r="G86" s="196" t="str">
        <f>IFERROR(IF(VLOOKUP($A86,'Annex 2 Designated EHV charges'!$D:$P,12,FALSE)=0,"",VLOOKUP($A86,'Annex 2 Designated EHV charges'!$D:$P,12,FALSE)),"")</f>
        <v/>
      </c>
      <c r="H86" s="196" t="str">
        <f>IFERROR(IF(VLOOKUP($A86,'Annex 2 Designated EHV charges'!$D:$P,13,FALSE)=0,"",VLOOKUP($A86,'Annex 2 Designated EHV charges'!$D:$P,13,FALSE)),"")</f>
        <v/>
      </c>
    </row>
    <row r="87" spans="1:8" ht="12.75" customHeight="1" x14ac:dyDescent="0.2">
      <c r="A87" s="95" t="str" cm="1">
        <f t="array" ref="A87">IFERROR(INDEX('Annex 2 Designated EHV charges'!$D$10:$D$400, MATCH(0, IF(ISBLANK('Annex 2 Designated EHV charges'!$D$10:$D$400),1, COUNTIF(A$4:$A86, 'Annex 2 Designated EHV charges'!$D$10:$D$400)), 0)),"")</f>
        <v/>
      </c>
      <c r="B87" s="94" t="str">
        <f>IF($A87="","",VLOOKUP($A87,'Annex 2 Designated EHV charges'!$D:$O,2,0))</f>
        <v/>
      </c>
      <c r="C87" s="95" t="str">
        <f>IF($A87="","",VLOOKUP($A87,'Annex 2 Designated EHV charges'!$D:$O,3,0))</f>
        <v/>
      </c>
      <c r="D87" s="94" t="str">
        <f>IF($A87="","",VLOOKUP($A87,'Annex 2 Designated EHV charges'!$D:$O,4,0))</f>
        <v/>
      </c>
      <c r="E87" s="96" t="str">
        <f>IFERROR(IF(VLOOKUP($A87,'Annex 2 Designated EHV charges'!$D:$P,10,FALSE)=0,"",VLOOKUP($A87,'Annex 2 Designated EHV charges'!$D:$P,10,FALSE)),"")</f>
        <v/>
      </c>
      <c r="F87" s="196" t="str">
        <f>IFERROR(IF(VLOOKUP($A87,'Annex 2 Designated EHV charges'!$D:$P,11,FALSE)=0,"",VLOOKUP($A87,'Annex 2 Designated EHV charges'!$D:$P,11,FALSE)),"")</f>
        <v/>
      </c>
      <c r="G87" s="196" t="str">
        <f>IFERROR(IF(VLOOKUP($A87,'Annex 2 Designated EHV charges'!$D:$P,12,FALSE)=0,"",VLOOKUP($A87,'Annex 2 Designated EHV charges'!$D:$P,12,FALSE)),"")</f>
        <v/>
      </c>
      <c r="H87" s="196" t="str">
        <f>IFERROR(IF(VLOOKUP($A87,'Annex 2 Designated EHV charges'!$D:$P,13,FALSE)=0,"",VLOOKUP($A87,'Annex 2 Designated EHV charges'!$D:$P,13,FALSE)),"")</f>
        <v/>
      </c>
    </row>
    <row r="88" spans="1:8" ht="12.75" customHeight="1" x14ac:dyDescent="0.2">
      <c r="A88" s="95" t="str" cm="1">
        <f t="array" ref="A88">IFERROR(INDEX('Annex 2 Designated EHV charges'!$D$10:$D$400, MATCH(0, IF(ISBLANK('Annex 2 Designated EHV charges'!$D$10:$D$400),1, COUNTIF(A$4:$A87, 'Annex 2 Designated EHV charges'!$D$10:$D$400)), 0)),"")</f>
        <v/>
      </c>
      <c r="B88" s="94" t="str">
        <f>IF($A88="","",VLOOKUP($A88,'Annex 2 Designated EHV charges'!$D:$O,2,0))</f>
        <v/>
      </c>
      <c r="C88" s="95" t="str">
        <f>IF($A88="","",VLOOKUP($A88,'Annex 2 Designated EHV charges'!$D:$O,3,0))</f>
        <v/>
      </c>
      <c r="D88" s="94" t="str">
        <f>IF($A88="","",VLOOKUP($A88,'Annex 2 Designated EHV charges'!$D:$O,4,0))</f>
        <v/>
      </c>
      <c r="E88" s="96" t="str">
        <f>IFERROR(IF(VLOOKUP($A88,'Annex 2 Designated EHV charges'!$D:$P,10,FALSE)=0,"",VLOOKUP($A88,'Annex 2 Designated EHV charges'!$D:$P,10,FALSE)),"")</f>
        <v/>
      </c>
      <c r="F88" s="196" t="str">
        <f>IFERROR(IF(VLOOKUP($A88,'Annex 2 Designated EHV charges'!$D:$P,11,FALSE)=0,"",VLOOKUP($A88,'Annex 2 Designated EHV charges'!$D:$P,11,FALSE)),"")</f>
        <v/>
      </c>
      <c r="G88" s="196" t="str">
        <f>IFERROR(IF(VLOOKUP($A88,'Annex 2 Designated EHV charges'!$D:$P,12,FALSE)=0,"",VLOOKUP($A88,'Annex 2 Designated EHV charges'!$D:$P,12,FALSE)),"")</f>
        <v/>
      </c>
      <c r="H88" s="196" t="str">
        <f>IFERROR(IF(VLOOKUP($A88,'Annex 2 Designated EHV charges'!$D:$P,13,FALSE)=0,"",VLOOKUP($A88,'Annex 2 Designated EHV charges'!$D:$P,13,FALSE)),"")</f>
        <v/>
      </c>
    </row>
    <row r="89" spans="1:8" ht="12.75" customHeight="1" x14ac:dyDescent="0.2">
      <c r="A89" s="95" t="str" cm="1">
        <f t="array" ref="A89">IFERROR(INDEX('Annex 2 Designated EHV charges'!$D$10:$D$400, MATCH(0, IF(ISBLANK('Annex 2 Designated EHV charges'!$D$10:$D$400),1, COUNTIF(A$4:$A88, 'Annex 2 Designated EHV charges'!$D$10:$D$400)), 0)),"")</f>
        <v/>
      </c>
      <c r="B89" s="94" t="str">
        <f>IF($A89="","",VLOOKUP($A89,'Annex 2 Designated EHV charges'!$D:$O,2,0))</f>
        <v/>
      </c>
      <c r="C89" s="95" t="str">
        <f>IF($A89="","",VLOOKUP($A89,'Annex 2 Designated EHV charges'!$D:$O,3,0))</f>
        <v/>
      </c>
      <c r="D89" s="94" t="str">
        <f>IF($A89="","",VLOOKUP($A89,'Annex 2 Designated EHV charges'!$D:$O,4,0))</f>
        <v/>
      </c>
      <c r="E89" s="96" t="str">
        <f>IFERROR(IF(VLOOKUP($A89,'Annex 2 Designated EHV charges'!$D:$P,10,FALSE)=0,"",VLOOKUP($A89,'Annex 2 Designated EHV charges'!$D:$P,10,FALSE)),"")</f>
        <v/>
      </c>
      <c r="F89" s="196" t="str">
        <f>IFERROR(IF(VLOOKUP($A89,'Annex 2 Designated EHV charges'!$D:$P,11,FALSE)=0,"",VLOOKUP($A89,'Annex 2 Designated EHV charges'!$D:$P,11,FALSE)),"")</f>
        <v/>
      </c>
      <c r="G89" s="196" t="str">
        <f>IFERROR(IF(VLOOKUP($A89,'Annex 2 Designated EHV charges'!$D:$P,12,FALSE)=0,"",VLOOKUP($A89,'Annex 2 Designated EHV charges'!$D:$P,12,FALSE)),"")</f>
        <v/>
      </c>
      <c r="H89" s="196" t="str">
        <f>IFERROR(IF(VLOOKUP($A89,'Annex 2 Designated EHV charges'!$D:$P,13,FALSE)=0,"",VLOOKUP($A89,'Annex 2 Designated EHV charges'!$D:$P,13,FALSE)),"")</f>
        <v/>
      </c>
    </row>
    <row r="90" spans="1:8" ht="12.75" customHeight="1" x14ac:dyDescent="0.2">
      <c r="A90" s="95" t="str" cm="1">
        <f t="array" ref="A90">IFERROR(INDEX('Annex 2 Designated EHV charges'!$D$10:$D$400, MATCH(0, IF(ISBLANK('Annex 2 Designated EHV charges'!$D$10:$D$400),1, COUNTIF(A$4:$A89, 'Annex 2 Designated EHV charges'!$D$10:$D$400)), 0)),"")</f>
        <v/>
      </c>
      <c r="B90" s="94" t="str">
        <f>IF($A90="","",VLOOKUP($A90,'Annex 2 Designated EHV charges'!$D:$O,2,0))</f>
        <v/>
      </c>
      <c r="C90" s="95" t="str">
        <f>IF($A90="","",VLOOKUP($A90,'Annex 2 Designated EHV charges'!$D:$O,3,0))</f>
        <v/>
      </c>
      <c r="D90" s="94" t="str">
        <f>IF($A90="","",VLOOKUP($A90,'Annex 2 Designated EHV charges'!$D:$O,4,0))</f>
        <v/>
      </c>
      <c r="E90" s="96" t="str">
        <f>IFERROR(IF(VLOOKUP($A90,'Annex 2 Designated EHV charges'!$D:$P,10,FALSE)=0,"",VLOOKUP($A90,'Annex 2 Designated EHV charges'!$D:$P,10,FALSE)),"")</f>
        <v/>
      </c>
      <c r="F90" s="196" t="str">
        <f>IFERROR(IF(VLOOKUP($A90,'Annex 2 Designated EHV charges'!$D:$P,11,FALSE)=0,"",VLOOKUP($A90,'Annex 2 Designated EHV charges'!$D:$P,11,FALSE)),"")</f>
        <v/>
      </c>
      <c r="G90" s="196" t="str">
        <f>IFERROR(IF(VLOOKUP($A90,'Annex 2 Designated EHV charges'!$D:$P,12,FALSE)=0,"",VLOOKUP($A90,'Annex 2 Designated EHV charges'!$D:$P,12,FALSE)),"")</f>
        <v/>
      </c>
      <c r="H90" s="196" t="str">
        <f>IFERROR(IF(VLOOKUP($A90,'Annex 2 Designated EHV charges'!$D:$P,13,FALSE)=0,"",VLOOKUP($A90,'Annex 2 Designated EHV charges'!$D:$P,13,FALSE)),"")</f>
        <v/>
      </c>
    </row>
    <row r="91" spans="1:8" ht="12.75" customHeight="1" x14ac:dyDescent="0.2">
      <c r="A91" s="95" t="str" cm="1">
        <f t="array" ref="A91">IFERROR(INDEX('Annex 2 Designated EHV charges'!$D$10:$D$400, MATCH(0, IF(ISBLANK('Annex 2 Designated EHV charges'!$D$10:$D$400),1, COUNTIF(A$4:$A90, 'Annex 2 Designated EHV charges'!$D$10:$D$400)), 0)),"")</f>
        <v/>
      </c>
      <c r="B91" s="94" t="str">
        <f>IF($A91="","",VLOOKUP($A91,'Annex 2 Designated EHV charges'!$D:$O,2,0))</f>
        <v/>
      </c>
      <c r="C91" s="95" t="str">
        <f>IF($A91="","",VLOOKUP($A91,'Annex 2 Designated EHV charges'!$D:$O,3,0))</f>
        <v/>
      </c>
      <c r="D91" s="94" t="str">
        <f>IF($A91="","",VLOOKUP($A91,'Annex 2 Designated EHV charges'!$D:$O,4,0))</f>
        <v/>
      </c>
      <c r="E91" s="96" t="str">
        <f>IFERROR(IF(VLOOKUP($A91,'Annex 2 Designated EHV charges'!$D:$P,10,FALSE)=0,"",VLOOKUP($A91,'Annex 2 Designated EHV charges'!$D:$P,10,FALSE)),"")</f>
        <v/>
      </c>
      <c r="F91" s="196" t="str">
        <f>IFERROR(IF(VLOOKUP($A91,'Annex 2 Designated EHV charges'!$D:$P,11,FALSE)=0,"",VLOOKUP($A91,'Annex 2 Designated EHV charges'!$D:$P,11,FALSE)),"")</f>
        <v/>
      </c>
      <c r="G91" s="196" t="str">
        <f>IFERROR(IF(VLOOKUP($A91,'Annex 2 Designated EHV charges'!$D:$P,12,FALSE)=0,"",VLOOKUP($A91,'Annex 2 Designated EHV charges'!$D:$P,12,FALSE)),"")</f>
        <v/>
      </c>
      <c r="H91" s="196" t="str">
        <f>IFERROR(IF(VLOOKUP($A91,'Annex 2 Designated EHV charges'!$D:$P,13,FALSE)=0,"",VLOOKUP($A91,'Annex 2 Designated EHV charges'!$D:$P,13,FALSE)),"")</f>
        <v/>
      </c>
    </row>
    <row r="92" spans="1:8" ht="12.75" customHeight="1" x14ac:dyDescent="0.2">
      <c r="A92" s="95" t="str" cm="1">
        <f t="array" ref="A92">IFERROR(INDEX('Annex 2 Designated EHV charges'!$D$10:$D$400, MATCH(0, IF(ISBLANK('Annex 2 Designated EHV charges'!$D$10:$D$400),1, COUNTIF(A$4:$A91, 'Annex 2 Designated EHV charges'!$D$10:$D$400)), 0)),"")</f>
        <v/>
      </c>
      <c r="B92" s="94" t="str">
        <f>IF($A92="","",VLOOKUP($A92,'Annex 2 Designated EHV charges'!$D:$O,2,0))</f>
        <v/>
      </c>
      <c r="C92" s="95" t="str">
        <f>IF($A92="","",VLOOKUP($A92,'Annex 2 Designated EHV charges'!$D:$O,3,0))</f>
        <v/>
      </c>
      <c r="D92" s="94" t="str">
        <f>IF($A92="","",VLOOKUP($A92,'Annex 2 Designated EHV charges'!$D:$O,4,0))</f>
        <v/>
      </c>
      <c r="E92" s="96" t="str">
        <f>IFERROR(IF(VLOOKUP($A92,'Annex 2 Designated EHV charges'!$D:$P,10,FALSE)=0,"",VLOOKUP($A92,'Annex 2 Designated EHV charges'!$D:$P,10,FALSE)),"")</f>
        <v/>
      </c>
      <c r="F92" s="196" t="str">
        <f>IFERROR(IF(VLOOKUP($A92,'Annex 2 Designated EHV charges'!$D:$P,11,FALSE)=0,"",VLOOKUP($A92,'Annex 2 Designated EHV charges'!$D:$P,11,FALSE)),"")</f>
        <v/>
      </c>
      <c r="G92" s="196" t="str">
        <f>IFERROR(IF(VLOOKUP($A92,'Annex 2 Designated EHV charges'!$D:$P,12,FALSE)=0,"",VLOOKUP($A92,'Annex 2 Designated EHV charges'!$D:$P,12,FALSE)),"")</f>
        <v/>
      </c>
      <c r="H92" s="196" t="str">
        <f>IFERROR(IF(VLOOKUP($A92,'Annex 2 Designated EHV charges'!$D:$P,13,FALSE)=0,"",VLOOKUP($A92,'Annex 2 Designated EHV charges'!$D:$P,13,FALSE)),"")</f>
        <v/>
      </c>
    </row>
    <row r="93" spans="1:8" ht="12.75" customHeight="1" x14ac:dyDescent="0.2">
      <c r="A93" s="95" t="str" cm="1">
        <f t="array" ref="A93">IFERROR(INDEX('Annex 2 Designated EHV charges'!$D$10:$D$400, MATCH(0, IF(ISBLANK('Annex 2 Designated EHV charges'!$D$10:$D$400),1, COUNTIF(A$4:$A92, 'Annex 2 Designated EHV charges'!$D$10:$D$400)), 0)),"")</f>
        <v/>
      </c>
      <c r="B93" s="94" t="str">
        <f>IF($A93="","",VLOOKUP($A93,'Annex 2 Designated EHV charges'!$D:$O,2,0))</f>
        <v/>
      </c>
      <c r="C93" s="95" t="str">
        <f>IF($A93="","",VLOOKUP($A93,'Annex 2 Designated EHV charges'!$D:$O,3,0))</f>
        <v/>
      </c>
      <c r="D93" s="94" t="str">
        <f>IF($A93="","",VLOOKUP($A93,'Annex 2 Designated EHV charges'!$D:$O,4,0))</f>
        <v/>
      </c>
      <c r="E93" s="96" t="str">
        <f>IFERROR(IF(VLOOKUP($A93,'Annex 2 Designated EHV charges'!$D:$P,10,FALSE)=0,"",VLOOKUP($A93,'Annex 2 Designated EHV charges'!$D:$P,10,FALSE)),"")</f>
        <v/>
      </c>
      <c r="F93" s="196" t="str">
        <f>IFERROR(IF(VLOOKUP($A93,'Annex 2 Designated EHV charges'!$D:$P,11,FALSE)=0,"",VLOOKUP($A93,'Annex 2 Designated EHV charges'!$D:$P,11,FALSE)),"")</f>
        <v/>
      </c>
      <c r="G93" s="196" t="str">
        <f>IFERROR(IF(VLOOKUP($A93,'Annex 2 Designated EHV charges'!$D:$P,12,FALSE)=0,"",VLOOKUP($A93,'Annex 2 Designated EHV charges'!$D:$P,12,FALSE)),"")</f>
        <v/>
      </c>
      <c r="H93" s="196" t="str">
        <f>IFERROR(IF(VLOOKUP($A93,'Annex 2 Designated EHV charges'!$D:$P,13,FALSE)=0,"",VLOOKUP($A93,'Annex 2 Designated EHV charges'!$D:$P,13,FALSE)),"")</f>
        <v/>
      </c>
    </row>
    <row r="94" spans="1:8" ht="12.75" customHeight="1" x14ac:dyDescent="0.2">
      <c r="A94" s="95" t="str" cm="1">
        <f t="array" ref="A94">IFERROR(INDEX('Annex 2 Designated EHV charges'!$D$10:$D$400, MATCH(0, IF(ISBLANK('Annex 2 Designated EHV charges'!$D$10:$D$400),1, COUNTIF(A$4:$A93, 'Annex 2 Designated EHV charges'!$D$10:$D$400)), 0)),"")</f>
        <v/>
      </c>
      <c r="B94" s="94" t="str">
        <f>IF($A94="","",VLOOKUP($A94,'Annex 2 Designated EHV charges'!$D:$O,2,0))</f>
        <v/>
      </c>
      <c r="C94" s="95" t="str">
        <f>IF($A94="","",VLOOKUP($A94,'Annex 2 Designated EHV charges'!$D:$O,3,0))</f>
        <v/>
      </c>
      <c r="D94" s="94" t="str">
        <f>IF($A94="","",VLOOKUP($A94,'Annex 2 Designated EHV charges'!$D:$O,4,0))</f>
        <v/>
      </c>
      <c r="E94" s="96" t="str">
        <f>IFERROR(IF(VLOOKUP($A94,'Annex 2 Designated EHV charges'!$D:$P,10,FALSE)=0,"",VLOOKUP($A94,'Annex 2 Designated EHV charges'!$D:$P,10,FALSE)),"")</f>
        <v/>
      </c>
      <c r="F94" s="196" t="str">
        <f>IFERROR(IF(VLOOKUP($A94,'Annex 2 Designated EHV charges'!$D:$P,11,FALSE)=0,"",VLOOKUP($A94,'Annex 2 Designated EHV charges'!$D:$P,11,FALSE)),"")</f>
        <v/>
      </c>
      <c r="G94" s="196" t="str">
        <f>IFERROR(IF(VLOOKUP($A94,'Annex 2 Designated EHV charges'!$D:$P,12,FALSE)=0,"",VLOOKUP($A94,'Annex 2 Designated EHV charges'!$D:$P,12,FALSE)),"")</f>
        <v/>
      </c>
      <c r="H94" s="196" t="str">
        <f>IFERROR(IF(VLOOKUP($A94,'Annex 2 Designated EHV charges'!$D:$P,13,FALSE)=0,"",VLOOKUP($A94,'Annex 2 Designated EHV charges'!$D:$P,13,FALSE)),"")</f>
        <v/>
      </c>
    </row>
    <row r="95" spans="1:8" ht="12.75" customHeight="1" x14ac:dyDescent="0.2">
      <c r="A95" s="95" t="str" cm="1">
        <f t="array" ref="A95">IFERROR(INDEX('Annex 2 Designated EHV charges'!$D$10:$D$400, MATCH(0, IF(ISBLANK('Annex 2 Designated EHV charges'!$D$10:$D$400),1, COUNTIF(A$4:$A94, 'Annex 2 Designated EHV charges'!$D$10:$D$400)), 0)),"")</f>
        <v/>
      </c>
      <c r="B95" s="94" t="str">
        <f>IF($A95="","",VLOOKUP($A95,'Annex 2 Designated EHV charges'!$D:$O,2,0))</f>
        <v/>
      </c>
      <c r="C95" s="95" t="str">
        <f>IF($A95="","",VLOOKUP($A95,'Annex 2 Designated EHV charges'!$D:$O,3,0))</f>
        <v/>
      </c>
      <c r="D95" s="94" t="str">
        <f>IF($A95="","",VLOOKUP($A95,'Annex 2 Designated EHV charges'!$D:$O,4,0))</f>
        <v/>
      </c>
      <c r="E95" s="96" t="str">
        <f>IFERROR(IF(VLOOKUP($A95,'Annex 2 Designated EHV charges'!$D:$P,10,FALSE)=0,"",VLOOKUP($A95,'Annex 2 Designated EHV charges'!$D:$P,10,FALSE)),"")</f>
        <v/>
      </c>
      <c r="F95" s="196" t="str">
        <f>IFERROR(IF(VLOOKUP($A95,'Annex 2 Designated EHV charges'!$D:$P,11,FALSE)=0,"",VLOOKUP($A95,'Annex 2 Designated EHV charges'!$D:$P,11,FALSE)),"")</f>
        <v/>
      </c>
      <c r="G95" s="196" t="str">
        <f>IFERROR(IF(VLOOKUP($A95,'Annex 2 Designated EHV charges'!$D:$P,12,FALSE)=0,"",VLOOKUP($A95,'Annex 2 Designated EHV charges'!$D:$P,12,FALSE)),"")</f>
        <v/>
      </c>
      <c r="H95" s="196" t="str">
        <f>IFERROR(IF(VLOOKUP($A95,'Annex 2 Designated EHV charges'!$D:$P,13,FALSE)=0,"",VLOOKUP($A95,'Annex 2 Designated EHV charges'!$D:$P,13,FALSE)),"")</f>
        <v/>
      </c>
    </row>
    <row r="96" spans="1:8" ht="12.75" customHeight="1" x14ac:dyDescent="0.2">
      <c r="A96" s="95" t="str" cm="1">
        <f t="array" ref="A96">IFERROR(INDEX('Annex 2 Designated EHV charges'!$D$10:$D$400, MATCH(0, IF(ISBLANK('Annex 2 Designated EHV charges'!$D$10:$D$400),1, COUNTIF(A$4:$A95, 'Annex 2 Designated EHV charges'!$D$10:$D$400)), 0)),"")</f>
        <v/>
      </c>
      <c r="B96" s="94" t="str">
        <f>IF($A96="","",VLOOKUP($A96,'Annex 2 Designated EHV charges'!$D:$O,2,0))</f>
        <v/>
      </c>
      <c r="C96" s="95" t="str">
        <f>IF($A96="","",VLOOKUP($A96,'Annex 2 Designated EHV charges'!$D:$O,3,0))</f>
        <v/>
      </c>
      <c r="D96" s="94" t="str">
        <f>IF($A96="","",VLOOKUP($A96,'Annex 2 Designated EHV charges'!$D:$O,4,0))</f>
        <v/>
      </c>
      <c r="E96" s="96" t="str">
        <f>IFERROR(IF(VLOOKUP($A96,'Annex 2 Designated EHV charges'!$D:$P,10,FALSE)=0,"",VLOOKUP($A96,'Annex 2 Designated EHV charges'!$D:$P,10,FALSE)),"")</f>
        <v/>
      </c>
      <c r="F96" s="196" t="str">
        <f>IFERROR(IF(VLOOKUP($A96,'Annex 2 Designated EHV charges'!$D:$P,11,FALSE)=0,"",VLOOKUP($A96,'Annex 2 Designated EHV charges'!$D:$P,11,FALSE)),"")</f>
        <v/>
      </c>
      <c r="G96" s="196" t="str">
        <f>IFERROR(IF(VLOOKUP($A96,'Annex 2 Designated EHV charges'!$D:$P,12,FALSE)=0,"",VLOOKUP($A96,'Annex 2 Designated EHV charges'!$D:$P,12,FALSE)),"")</f>
        <v/>
      </c>
      <c r="H96" s="196" t="str">
        <f>IFERROR(IF(VLOOKUP($A96,'Annex 2 Designated EHV charges'!$D:$P,13,FALSE)=0,"",VLOOKUP($A96,'Annex 2 Designated EHV charges'!$D:$P,13,FALSE)),"")</f>
        <v/>
      </c>
    </row>
    <row r="97" spans="1:8" ht="12.75" customHeight="1" x14ac:dyDescent="0.2">
      <c r="A97" s="95" t="str" cm="1">
        <f t="array" ref="A97">IFERROR(INDEX('Annex 2 Designated EHV charges'!$D$10:$D$400, MATCH(0, IF(ISBLANK('Annex 2 Designated EHV charges'!$D$10:$D$400),1, COUNTIF(A$4:$A96, 'Annex 2 Designated EHV charges'!$D$10:$D$400)), 0)),"")</f>
        <v/>
      </c>
      <c r="B97" s="94" t="str">
        <f>IF($A97="","",VLOOKUP($A97,'Annex 2 Designated EHV charges'!$D:$O,2,0))</f>
        <v/>
      </c>
      <c r="C97" s="95" t="str">
        <f>IF($A97="","",VLOOKUP($A97,'Annex 2 Designated EHV charges'!$D:$O,3,0))</f>
        <v/>
      </c>
      <c r="D97" s="94" t="str">
        <f>IF($A97="","",VLOOKUP($A97,'Annex 2 Designated EHV charges'!$D:$O,4,0))</f>
        <v/>
      </c>
      <c r="E97" s="96" t="str">
        <f>IFERROR(IF(VLOOKUP($A97,'Annex 2 Designated EHV charges'!$D:$P,10,FALSE)=0,"",VLOOKUP($A97,'Annex 2 Designated EHV charges'!$D:$P,10,FALSE)),"")</f>
        <v/>
      </c>
      <c r="F97" s="196" t="str">
        <f>IFERROR(IF(VLOOKUP($A97,'Annex 2 Designated EHV charges'!$D:$P,11,FALSE)=0,"",VLOOKUP($A97,'Annex 2 Designated EHV charges'!$D:$P,11,FALSE)),"")</f>
        <v/>
      </c>
      <c r="G97" s="196" t="str">
        <f>IFERROR(IF(VLOOKUP($A97,'Annex 2 Designated EHV charges'!$D:$P,12,FALSE)=0,"",VLOOKUP($A97,'Annex 2 Designated EHV charges'!$D:$P,12,FALSE)),"")</f>
        <v/>
      </c>
      <c r="H97" s="196" t="str">
        <f>IFERROR(IF(VLOOKUP($A97,'Annex 2 Designated EHV charges'!$D:$P,13,FALSE)=0,"",VLOOKUP($A97,'Annex 2 Designated EHV charges'!$D:$P,13,FALSE)),"")</f>
        <v/>
      </c>
    </row>
    <row r="98" spans="1:8" ht="12.75" customHeight="1" x14ac:dyDescent="0.2">
      <c r="A98" s="95" t="str" cm="1">
        <f t="array" ref="A98">IFERROR(INDEX('Annex 2 Designated EHV charges'!$D$10:$D$400, MATCH(0, IF(ISBLANK('Annex 2 Designated EHV charges'!$D$10:$D$400),1, COUNTIF(A$4:$A97, 'Annex 2 Designated EHV charges'!$D$10:$D$400)), 0)),"")</f>
        <v/>
      </c>
      <c r="B98" s="94" t="str">
        <f>IF($A98="","",VLOOKUP($A98,'Annex 2 Designated EHV charges'!$D:$O,2,0))</f>
        <v/>
      </c>
      <c r="C98" s="95" t="str">
        <f>IF($A98="","",VLOOKUP($A98,'Annex 2 Designated EHV charges'!$D:$O,3,0))</f>
        <v/>
      </c>
      <c r="D98" s="94" t="str">
        <f>IF($A98="","",VLOOKUP($A98,'Annex 2 Designated EHV charges'!$D:$O,4,0))</f>
        <v/>
      </c>
      <c r="E98" s="96" t="str">
        <f>IFERROR(IF(VLOOKUP($A98,'Annex 2 Designated EHV charges'!$D:$P,10,FALSE)=0,"",VLOOKUP($A98,'Annex 2 Designated EHV charges'!$D:$P,10,FALSE)),"")</f>
        <v/>
      </c>
      <c r="F98" s="196" t="str">
        <f>IFERROR(IF(VLOOKUP($A98,'Annex 2 Designated EHV charges'!$D:$P,11,FALSE)=0,"",VLOOKUP($A98,'Annex 2 Designated EHV charges'!$D:$P,11,FALSE)),"")</f>
        <v/>
      </c>
      <c r="G98" s="196" t="str">
        <f>IFERROR(IF(VLOOKUP($A98,'Annex 2 Designated EHV charges'!$D:$P,12,FALSE)=0,"",VLOOKUP($A98,'Annex 2 Designated EHV charges'!$D:$P,12,FALSE)),"")</f>
        <v/>
      </c>
      <c r="H98" s="196" t="str">
        <f>IFERROR(IF(VLOOKUP($A98,'Annex 2 Designated EHV charges'!$D:$P,13,FALSE)=0,"",VLOOKUP($A98,'Annex 2 Designated EHV charges'!$D:$P,13,FALSE)),"")</f>
        <v/>
      </c>
    </row>
    <row r="99" spans="1:8" ht="12.75" customHeight="1" x14ac:dyDescent="0.2">
      <c r="A99" s="95" t="str" cm="1">
        <f t="array" ref="A99">IFERROR(INDEX('Annex 2 Designated EHV charges'!$D$10:$D$400, MATCH(0, IF(ISBLANK('Annex 2 Designated EHV charges'!$D$10:$D$400),1, COUNTIF(A$4:$A98, 'Annex 2 Designated EHV charges'!$D$10:$D$400)), 0)),"")</f>
        <v/>
      </c>
      <c r="B99" s="94" t="str">
        <f>IF($A99="","",VLOOKUP($A99,'Annex 2 Designated EHV charges'!$D:$O,2,0))</f>
        <v/>
      </c>
      <c r="C99" s="95" t="str">
        <f>IF($A99="","",VLOOKUP($A99,'Annex 2 Designated EHV charges'!$D:$O,3,0))</f>
        <v/>
      </c>
      <c r="D99" s="94" t="str">
        <f>IF($A99="","",VLOOKUP($A99,'Annex 2 Designated EHV charges'!$D:$O,4,0))</f>
        <v/>
      </c>
      <c r="E99" s="96" t="str">
        <f>IFERROR(IF(VLOOKUP($A99,'Annex 2 Designated EHV charges'!$D:$P,10,FALSE)=0,"",VLOOKUP($A99,'Annex 2 Designated EHV charges'!$D:$P,10,FALSE)),"")</f>
        <v/>
      </c>
      <c r="F99" s="196" t="str">
        <f>IFERROR(IF(VLOOKUP($A99,'Annex 2 Designated EHV charges'!$D:$P,11,FALSE)=0,"",VLOOKUP($A99,'Annex 2 Designated EHV charges'!$D:$P,11,FALSE)),"")</f>
        <v/>
      </c>
      <c r="G99" s="196" t="str">
        <f>IFERROR(IF(VLOOKUP($A99,'Annex 2 Designated EHV charges'!$D:$P,12,FALSE)=0,"",VLOOKUP($A99,'Annex 2 Designated EHV charges'!$D:$P,12,FALSE)),"")</f>
        <v/>
      </c>
      <c r="H99" s="196" t="str">
        <f>IFERROR(IF(VLOOKUP($A99,'Annex 2 Designated EHV charges'!$D:$P,13,FALSE)=0,"",VLOOKUP($A99,'Annex 2 Designated EHV charges'!$D:$P,13,FALSE)),"")</f>
        <v/>
      </c>
    </row>
    <row r="100" spans="1:8" ht="12.75" customHeight="1" x14ac:dyDescent="0.2">
      <c r="A100" s="95" t="str" cm="1">
        <f t="array" ref="A100">IFERROR(INDEX('Annex 2 Designated EHV charges'!$D$10:$D$400, MATCH(0, IF(ISBLANK('Annex 2 Designated EHV charges'!$D$10:$D$400),1, COUNTIF(A$4:$A99, 'Annex 2 Designated EHV charges'!$D$10:$D$400)), 0)),"")</f>
        <v/>
      </c>
      <c r="B100" s="94" t="str">
        <f>IF($A100="","",VLOOKUP($A100,'Annex 2 Designated EHV charges'!$D:$O,2,0))</f>
        <v/>
      </c>
      <c r="C100" s="95" t="str">
        <f>IF($A100="","",VLOOKUP($A100,'Annex 2 Designated EHV charges'!$D:$O,3,0))</f>
        <v/>
      </c>
      <c r="D100" s="94" t="str">
        <f>IF($A100="","",VLOOKUP($A100,'Annex 2 Designated EHV charges'!$D:$O,4,0))</f>
        <v/>
      </c>
      <c r="E100" s="96" t="str">
        <f>IFERROR(IF(VLOOKUP($A100,'Annex 2 Designated EHV charges'!$D:$P,10,FALSE)=0,"",VLOOKUP($A100,'Annex 2 Designated EHV charges'!$D:$P,10,FALSE)),"")</f>
        <v/>
      </c>
      <c r="F100" s="196" t="str">
        <f>IFERROR(IF(VLOOKUP($A100,'Annex 2 Designated EHV charges'!$D:$P,11,FALSE)=0,"",VLOOKUP($A100,'Annex 2 Designated EHV charges'!$D:$P,11,FALSE)),"")</f>
        <v/>
      </c>
      <c r="G100" s="196" t="str">
        <f>IFERROR(IF(VLOOKUP($A100,'Annex 2 Designated EHV charges'!$D:$P,12,FALSE)=0,"",VLOOKUP($A100,'Annex 2 Designated EHV charges'!$D:$P,12,FALSE)),"")</f>
        <v/>
      </c>
      <c r="H100" s="196" t="str">
        <f>IFERROR(IF(VLOOKUP($A100,'Annex 2 Designated EHV charges'!$D:$P,13,FALSE)=0,"",VLOOKUP($A100,'Annex 2 Designated EHV charges'!$D:$P,13,FALSE)),"")</f>
        <v/>
      </c>
    </row>
    <row r="101" spans="1:8" ht="12.75" customHeight="1" x14ac:dyDescent="0.2">
      <c r="A101" s="95" t="str" cm="1">
        <f t="array" ref="A101">IFERROR(INDEX('Annex 2 Designated EHV charges'!$D$10:$D$400, MATCH(0, IF(ISBLANK('Annex 2 Designated EHV charges'!$D$10:$D$400),1, COUNTIF(A$4:$A100, 'Annex 2 Designated EHV charges'!$D$10:$D$400)), 0)),"")</f>
        <v/>
      </c>
      <c r="B101" s="94" t="str">
        <f>IF($A101="","",VLOOKUP($A101,'Annex 2 Designated EHV charges'!$D:$O,2,0))</f>
        <v/>
      </c>
      <c r="C101" s="95" t="str">
        <f>IF($A101="","",VLOOKUP($A101,'Annex 2 Designated EHV charges'!$D:$O,3,0))</f>
        <v/>
      </c>
      <c r="D101" s="94" t="str">
        <f>IF($A101="","",VLOOKUP($A101,'Annex 2 Designated EHV charges'!$D:$O,4,0))</f>
        <v/>
      </c>
      <c r="E101" s="96" t="str">
        <f>IFERROR(IF(VLOOKUP($A101,'Annex 2 Designated EHV charges'!$D:$P,10,FALSE)=0,"",VLOOKUP($A101,'Annex 2 Designated EHV charges'!$D:$P,10,FALSE)),"")</f>
        <v/>
      </c>
      <c r="F101" s="196" t="str">
        <f>IFERROR(IF(VLOOKUP($A101,'Annex 2 Designated EHV charges'!$D:$P,11,FALSE)=0,"",VLOOKUP($A101,'Annex 2 Designated EHV charges'!$D:$P,11,FALSE)),"")</f>
        <v/>
      </c>
      <c r="G101" s="196" t="str">
        <f>IFERROR(IF(VLOOKUP($A101,'Annex 2 Designated EHV charges'!$D:$P,12,FALSE)=0,"",VLOOKUP($A101,'Annex 2 Designated EHV charges'!$D:$P,12,FALSE)),"")</f>
        <v/>
      </c>
      <c r="H101" s="196" t="str">
        <f>IFERROR(IF(VLOOKUP($A101,'Annex 2 Designated EHV charges'!$D:$P,13,FALSE)=0,"",VLOOKUP($A101,'Annex 2 Designated EHV charges'!$D:$P,13,FALSE)),"")</f>
        <v/>
      </c>
    </row>
    <row r="102" spans="1:8" ht="12.75" customHeight="1" x14ac:dyDescent="0.2">
      <c r="A102" s="95" t="str" cm="1">
        <f t="array" ref="A102">IFERROR(INDEX('Annex 2 Designated EHV charges'!$D$10:$D$400, MATCH(0, IF(ISBLANK('Annex 2 Designated EHV charges'!$D$10:$D$400),1, COUNTIF(A$4:$A101, 'Annex 2 Designated EHV charges'!$D$10:$D$400)), 0)),"")</f>
        <v/>
      </c>
      <c r="B102" s="94" t="str">
        <f>IF($A102="","",VLOOKUP($A102,'Annex 2 Designated EHV charges'!$D:$O,2,0))</f>
        <v/>
      </c>
      <c r="C102" s="95" t="str">
        <f>IF($A102="","",VLOOKUP($A102,'Annex 2 Designated EHV charges'!$D:$O,3,0))</f>
        <v/>
      </c>
      <c r="D102" s="94" t="str">
        <f>IF($A102="","",VLOOKUP($A102,'Annex 2 Designated EHV charges'!$D:$O,4,0))</f>
        <v/>
      </c>
      <c r="E102" s="96" t="str">
        <f>IFERROR(IF(VLOOKUP($A102,'Annex 2 Designated EHV charges'!$D:$P,10,FALSE)=0,"",VLOOKUP($A102,'Annex 2 Designated EHV charges'!$D:$P,10,FALSE)),"")</f>
        <v/>
      </c>
      <c r="F102" s="196" t="str">
        <f>IFERROR(IF(VLOOKUP($A102,'Annex 2 Designated EHV charges'!$D:$P,11,FALSE)=0,"",VLOOKUP($A102,'Annex 2 Designated EHV charges'!$D:$P,11,FALSE)),"")</f>
        <v/>
      </c>
      <c r="G102" s="196" t="str">
        <f>IFERROR(IF(VLOOKUP($A102,'Annex 2 Designated EHV charges'!$D:$P,12,FALSE)=0,"",VLOOKUP($A102,'Annex 2 Designated EHV charges'!$D:$P,12,FALSE)),"")</f>
        <v/>
      </c>
      <c r="H102" s="196" t="str">
        <f>IFERROR(IF(VLOOKUP($A102,'Annex 2 Designated EHV charges'!$D:$P,13,FALSE)=0,"",VLOOKUP($A102,'Annex 2 Designated EHV charges'!$D:$P,13,FALSE)),"")</f>
        <v/>
      </c>
    </row>
    <row r="103" spans="1:8" ht="12.75" customHeight="1" x14ac:dyDescent="0.2">
      <c r="A103" s="95" t="str" cm="1">
        <f t="array" ref="A103">IFERROR(INDEX('Annex 2 Designated EHV charges'!$D$10:$D$400, MATCH(0, IF(ISBLANK('Annex 2 Designated EHV charges'!$D$10:$D$400),1, COUNTIF(A$4:$A102, 'Annex 2 Designated EHV charges'!$D$10:$D$400)), 0)),"")</f>
        <v/>
      </c>
      <c r="B103" s="94" t="str">
        <f>IF($A103="","",VLOOKUP($A103,'Annex 2 Designated EHV charges'!$D:$O,2,0))</f>
        <v/>
      </c>
      <c r="C103" s="95" t="str">
        <f>IF($A103="","",VLOOKUP($A103,'Annex 2 Designated EHV charges'!$D:$O,3,0))</f>
        <v/>
      </c>
      <c r="D103" s="94" t="str">
        <f>IF($A103="","",VLOOKUP($A103,'Annex 2 Designated EHV charges'!$D:$O,4,0))</f>
        <v/>
      </c>
      <c r="E103" s="96" t="str">
        <f>IFERROR(IF(VLOOKUP($A103,'Annex 2 Designated EHV charges'!$D:$P,10,FALSE)=0,"",VLOOKUP($A103,'Annex 2 Designated EHV charges'!$D:$P,10,FALSE)),"")</f>
        <v/>
      </c>
      <c r="F103" s="196" t="str">
        <f>IFERROR(IF(VLOOKUP($A103,'Annex 2 Designated EHV charges'!$D:$P,11,FALSE)=0,"",VLOOKUP($A103,'Annex 2 Designated EHV charges'!$D:$P,11,FALSE)),"")</f>
        <v/>
      </c>
      <c r="G103" s="196" t="str">
        <f>IFERROR(IF(VLOOKUP($A103,'Annex 2 Designated EHV charges'!$D:$P,12,FALSE)=0,"",VLOOKUP($A103,'Annex 2 Designated EHV charges'!$D:$P,12,FALSE)),"")</f>
        <v/>
      </c>
      <c r="H103" s="196" t="str">
        <f>IFERROR(IF(VLOOKUP($A103,'Annex 2 Designated EHV charges'!$D:$P,13,FALSE)=0,"",VLOOKUP($A103,'Annex 2 Designated EHV charges'!$D:$P,13,FALSE)),"")</f>
        <v/>
      </c>
    </row>
    <row r="104" spans="1:8" ht="12.75" customHeight="1" x14ac:dyDescent="0.2">
      <c r="A104" s="95" t="str" cm="1">
        <f t="array" ref="A104">IFERROR(INDEX('Annex 2 Designated EHV charges'!$D$10:$D$400, MATCH(0, IF(ISBLANK('Annex 2 Designated EHV charges'!$D$10:$D$400),1, COUNTIF(A$4:$A103, 'Annex 2 Designated EHV charges'!$D$10:$D$400)), 0)),"")</f>
        <v/>
      </c>
      <c r="B104" s="94" t="str">
        <f>IF($A104="","",VLOOKUP($A104,'Annex 2 Designated EHV charges'!$D:$O,2,0))</f>
        <v/>
      </c>
      <c r="C104" s="95" t="str">
        <f>IF($A104="","",VLOOKUP($A104,'Annex 2 Designated EHV charges'!$D:$O,3,0))</f>
        <v/>
      </c>
      <c r="D104" s="94" t="str">
        <f>IF($A104="","",VLOOKUP($A104,'Annex 2 Designated EHV charges'!$D:$O,4,0))</f>
        <v/>
      </c>
      <c r="E104" s="96" t="str">
        <f>IFERROR(IF(VLOOKUP($A104,'Annex 2 Designated EHV charges'!$D:$P,10,FALSE)=0,"",VLOOKUP($A104,'Annex 2 Designated EHV charges'!$D:$P,10,FALSE)),"")</f>
        <v/>
      </c>
      <c r="F104" s="196" t="str">
        <f>IFERROR(IF(VLOOKUP($A104,'Annex 2 Designated EHV charges'!$D:$P,11,FALSE)=0,"",VLOOKUP($A104,'Annex 2 Designated EHV charges'!$D:$P,11,FALSE)),"")</f>
        <v/>
      </c>
      <c r="G104" s="196" t="str">
        <f>IFERROR(IF(VLOOKUP($A104,'Annex 2 Designated EHV charges'!$D:$P,12,FALSE)=0,"",VLOOKUP($A104,'Annex 2 Designated EHV charges'!$D:$P,12,FALSE)),"")</f>
        <v/>
      </c>
      <c r="H104" s="196" t="str">
        <f>IFERROR(IF(VLOOKUP($A104,'Annex 2 Designated EHV charges'!$D:$P,13,FALSE)=0,"",VLOOKUP($A104,'Annex 2 Designated EHV charges'!$D:$P,13,FALSE)),"")</f>
        <v/>
      </c>
    </row>
    <row r="105" spans="1:8" ht="12.75" customHeight="1" x14ac:dyDescent="0.2">
      <c r="A105" s="95" t="str" cm="1">
        <f t="array" ref="A105">IFERROR(INDEX('Annex 2 Designated EHV charges'!$D$10:$D$400, MATCH(0, IF(ISBLANK('Annex 2 Designated EHV charges'!$D$10:$D$400),1, COUNTIF(A$4:$A104, 'Annex 2 Designated EHV charges'!$D$10:$D$400)), 0)),"")</f>
        <v/>
      </c>
      <c r="B105" s="94" t="str">
        <f>IF($A105="","",VLOOKUP($A105,'Annex 2 Designated EHV charges'!$D:$O,2,0))</f>
        <v/>
      </c>
      <c r="C105" s="95" t="str">
        <f>IF($A105="","",VLOOKUP($A105,'Annex 2 Designated EHV charges'!$D:$O,3,0))</f>
        <v/>
      </c>
      <c r="D105" s="94" t="str">
        <f>IF($A105="","",VLOOKUP($A105,'Annex 2 Designated EHV charges'!$D:$O,4,0))</f>
        <v/>
      </c>
      <c r="E105" s="96" t="str">
        <f>IFERROR(IF(VLOOKUP($A105,'Annex 2 Designated EHV charges'!$D:$P,10,FALSE)=0,"",VLOOKUP($A105,'Annex 2 Designated EHV charges'!$D:$P,10,FALSE)),"")</f>
        <v/>
      </c>
      <c r="F105" s="196" t="str">
        <f>IFERROR(IF(VLOOKUP($A105,'Annex 2 Designated EHV charges'!$D:$P,11,FALSE)=0,"",VLOOKUP($A105,'Annex 2 Designated EHV charges'!$D:$P,11,FALSE)),"")</f>
        <v/>
      </c>
      <c r="G105" s="196" t="str">
        <f>IFERROR(IF(VLOOKUP($A105,'Annex 2 Designated EHV charges'!$D:$P,12,FALSE)=0,"",VLOOKUP($A105,'Annex 2 Designated EHV charges'!$D:$P,12,FALSE)),"")</f>
        <v/>
      </c>
      <c r="H105" s="196" t="str">
        <f>IFERROR(IF(VLOOKUP($A105,'Annex 2 Designated EHV charges'!$D:$P,13,FALSE)=0,"",VLOOKUP($A105,'Annex 2 Designated EHV charges'!$D:$P,13,FALSE)),"")</f>
        <v/>
      </c>
    </row>
    <row r="106" spans="1:8" ht="12.75" customHeight="1" x14ac:dyDescent="0.2">
      <c r="A106" s="95" t="str" cm="1">
        <f t="array" ref="A106">IFERROR(INDEX('Annex 2 Designated EHV charges'!$D$10:$D$400, MATCH(0, IF(ISBLANK('Annex 2 Designated EHV charges'!$D$10:$D$400),1, COUNTIF(A$4:$A105, 'Annex 2 Designated EHV charges'!$D$10:$D$400)), 0)),"")</f>
        <v/>
      </c>
      <c r="B106" s="94" t="str">
        <f>IF($A106="","",VLOOKUP($A106,'Annex 2 Designated EHV charges'!$D:$O,2,0))</f>
        <v/>
      </c>
      <c r="C106" s="95" t="str">
        <f>IF($A106="","",VLOOKUP($A106,'Annex 2 Designated EHV charges'!$D:$O,3,0))</f>
        <v/>
      </c>
      <c r="D106" s="94" t="str">
        <f>IF($A106="","",VLOOKUP($A106,'Annex 2 Designated EHV charges'!$D:$O,4,0))</f>
        <v/>
      </c>
      <c r="E106" s="96" t="str">
        <f>IFERROR(IF(VLOOKUP($A106,'Annex 2 Designated EHV charges'!$D:$P,10,FALSE)=0,"",VLOOKUP($A106,'Annex 2 Designated EHV charges'!$D:$P,10,FALSE)),"")</f>
        <v/>
      </c>
      <c r="F106" s="196" t="str">
        <f>IFERROR(IF(VLOOKUP($A106,'Annex 2 Designated EHV charges'!$D:$P,11,FALSE)=0,"",VLOOKUP($A106,'Annex 2 Designated EHV charges'!$D:$P,11,FALSE)),"")</f>
        <v/>
      </c>
      <c r="G106" s="196" t="str">
        <f>IFERROR(IF(VLOOKUP($A106,'Annex 2 Designated EHV charges'!$D:$P,12,FALSE)=0,"",VLOOKUP($A106,'Annex 2 Designated EHV charges'!$D:$P,12,FALSE)),"")</f>
        <v/>
      </c>
      <c r="H106" s="196" t="str">
        <f>IFERROR(IF(VLOOKUP($A106,'Annex 2 Designated EHV charges'!$D:$P,13,FALSE)=0,"",VLOOKUP($A106,'Annex 2 Designated EHV charges'!$D:$P,13,FALSE)),"")</f>
        <v/>
      </c>
    </row>
    <row r="107" spans="1:8" ht="12.75" customHeight="1" x14ac:dyDescent="0.2">
      <c r="A107" s="95" t="str" cm="1">
        <f t="array" ref="A107">IFERROR(INDEX('Annex 2 Designated EHV charges'!$D$10:$D$400, MATCH(0, IF(ISBLANK('Annex 2 Designated EHV charges'!$D$10:$D$400),1, COUNTIF(A$4:$A106, 'Annex 2 Designated EHV charges'!$D$10:$D$400)), 0)),"")</f>
        <v/>
      </c>
      <c r="B107" s="94" t="str">
        <f>IF($A107="","",VLOOKUP($A107,'Annex 2 Designated EHV charges'!$D:$O,2,0))</f>
        <v/>
      </c>
      <c r="C107" s="95" t="str">
        <f>IF($A107="","",VLOOKUP($A107,'Annex 2 Designated EHV charges'!$D:$O,3,0))</f>
        <v/>
      </c>
      <c r="D107" s="94" t="str">
        <f>IF($A107="","",VLOOKUP($A107,'Annex 2 Designated EHV charges'!$D:$O,4,0))</f>
        <v/>
      </c>
      <c r="E107" s="96" t="str">
        <f>IFERROR(IF(VLOOKUP($A107,'Annex 2 Designated EHV charges'!$D:$P,10,FALSE)=0,"",VLOOKUP($A107,'Annex 2 Designated EHV charges'!$D:$P,10,FALSE)),"")</f>
        <v/>
      </c>
      <c r="F107" s="196" t="str">
        <f>IFERROR(IF(VLOOKUP($A107,'Annex 2 Designated EHV charges'!$D:$P,11,FALSE)=0,"",VLOOKUP($A107,'Annex 2 Designated EHV charges'!$D:$P,11,FALSE)),"")</f>
        <v/>
      </c>
      <c r="G107" s="196" t="str">
        <f>IFERROR(IF(VLOOKUP($A107,'Annex 2 Designated EHV charges'!$D:$P,12,FALSE)=0,"",VLOOKUP($A107,'Annex 2 Designated EHV charges'!$D:$P,12,FALSE)),"")</f>
        <v/>
      </c>
      <c r="H107" s="196" t="str">
        <f>IFERROR(IF(VLOOKUP($A107,'Annex 2 Designated EHV charges'!$D:$P,13,FALSE)=0,"",VLOOKUP($A107,'Annex 2 Designated EHV charges'!$D:$P,13,FALSE)),"")</f>
        <v/>
      </c>
    </row>
    <row r="108" spans="1:8" ht="12.75" customHeight="1" x14ac:dyDescent="0.2">
      <c r="A108" s="95" t="str" cm="1">
        <f t="array" ref="A108">IFERROR(INDEX('Annex 2 Designated EHV charges'!$D$10:$D$400, MATCH(0, IF(ISBLANK('Annex 2 Designated EHV charges'!$D$10:$D$400),1, COUNTIF(A$4:$A107, 'Annex 2 Designated EHV charges'!$D$10:$D$400)), 0)),"")</f>
        <v/>
      </c>
      <c r="B108" s="94" t="str">
        <f>IF($A108="","",VLOOKUP($A108,'Annex 2 Designated EHV charges'!$D:$O,2,0))</f>
        <v/>
      </c>
      <c r="C108" s="95" t="str">
        <f>IF($A108="","",VLOOKUP($A108,'Annex 2 Designated EHV charges'!$D:$O,3,0))</f>
        <v/>
      </c>
      <c r="D108" s="94" t="str">
        <f>IF($A108="","",VLOOKUP($A108,'Annex 2 Designated EHV charges'!$D:$O,4,0))</f>
        <v/>
      </c>
      <c r="E108" s="96" t="str">
        <f>IFERROR(IF(VLOOKUP($A108,'Annex 2 Designated EHV charges'!$D:$P,10,FALSE)=0,"",VLOOKUP($A108,'Annex 2 Designated EHV charges'!$D:$P,10,FALSE)),"")</f>
        <v/>
      </c>
      <c r="F108" s="196" t="str">
        <f>IFERROR(IF(VLOOKUP($A108,'Annex 2 Designated EHV charges'!$D:$P,11,FALSE)=0,"",VLOOKUP($A108,'Annex 2 Designated EHV charges'!$D:$P,11,FALSE)),"")</f>
        <v/>
      </c>
      <c r="G108" s="196" t="str">
        <f>IFERROR(IF(VLOOKUP($A108,'Annex 2 Designated EHV charges'!$D:$P,12,FALSE)=0,"",VLOOKUP($A108,'Annex 2 Designated EHV charges'!$D:$P,12,FALSE)),"")</f>
        <v/>
      </c>
      <c r="H108" s="196" t="str">
        <f>IFERROR(IF(VLOOKUP($A108,'Annex 2 Designated EHV charges'!$D:$P,13,FALSE)=0,"",VLOOKUP($A108,'Annex 2 Designated EHV charges'!$D:$P,13,FALSE)),"")</f>
        <v/>
      </c>
    </row>
    <row r="109" spans="1:8" ht="12.75" customHeight="1" x14ac:dyDescent="0.2">
      <c r="A109" s="95" t="str" cm="1">
        <f t="array" ref="A109">IFERROR(INDEX('Annex 2 Designated EHV charges'!$D$10:$D$400, MATCH(0, IF(ISBLANK('Annex 2 Designated EHV charges'!$D$10:$D$400),1, COUNTIF(A$4:$A108, 'Annex 2 Designated EHV charges'!$D$10:$D$400)), 0)),"")</f>
        <v/>
      </c>
      <c r="B109" s="94" t="str">
        <f>IF($A109="","",VLOOKUP($A109,'Annex 2 Designated EHV charges'!$D:$O,2,0))</f>
        <v/>
      </c>
      <c r="C109" s="95" t="str">
        <f>IF($A109="","",VLOOKUP($A109,'Annex 2 Designated EHV charges'!$D:$O,3,0))</f>
        <v/>
      </c>
      <c r="D109" s="94" t="str">
        <f>IF($A109="","",VLOOKUP($A109,'Annex 2 Designated EHV charges'!$D:$O,4,0))</f>
        <v/>
      </c>
      <c r="E109" s="96" t="str">
        <f>IFERROR(IF(VLOOKUP($A109,'Annex 2 Designated EHV charges'!$D:$P,10,FALSE)=0,"",VLOOKUP($A109,'Annex 2 Designated EHV charges'!$D:$P,10,FALSE)),"")</f>
        <v/>
      </c>
      <c r="F109" s="196" t="str">
        <f>IFERROR(IF(VLOOKUP($A109,'Annex 2 Designated EHV charges'!$D:$P,11,FALSE)=0,"",VLOOKUP($A109,'Annex 2 Designated EHV charges'!$D:$P,11,FALSE)),"")</f>
        <v/>
      </c>
      <c r="G109" s="196" t="str">
        <f>IFERROR(IF(VLOOKUP($A109,'Annex 2 Designated EHV charges'!$D:$P,12,FALSE)=0,"",VLOOKUP($A109,'Annex 2 Designated EHV charges'!$D:$P,12,FALSE)),"")</f>
        <v/>
      </c>
      <c r="H109" s="196" t="str">
        <f>IFERROR(IF(VLOOKUP($A109,'Annex 2 Designated EHV charges'!$D:$P,13,FALSE)=0,"",VLOOKUP($A109,'Annex 2 Designated EHV charges'!$D:$P,13,FALSE)),"")</f>
        <v/>
      </c>
    </row>
    <row r="110" spans="1:8" ht="12.75" customHeight="1" x14ac:dyDescent="0.2">
      <c r="A110" s="95" t="str" cm="1">
        <f t="array" ref="A110">IFERROR(INDEX('Annex 2 Designated EHV charges'!$D$10:$D$400, MATCH(0, IF(ISBLANK('Annex 2 Designated EHV charges'!$D$10:$D$400),1, COUNTIF(A$4:$A109, 'Annex 2 Designated EHV charges'!$D$10:$D$400)), 0)),"")</f>
        <v/>
      </c>
      <c r="B110" s="94" t="str">
        <f>IF($A110="","",VLOOKUP($A110,'Annex 2 Designated EHV charges'!$D:$O,2,0))</f>
        <v/>
      </c>
      <c r="C110" s="95" t="str">
        <f>IF($A110="","",VLOOKUP($A110,'Annex 2 Designated EHV charges'!$D:$O,3,0))</f>
        <v/>
      </c>
      <c r="D110" s="94" t="str">
        <f>IF($A110="","",VLOOKUP($A110,'Annex 2 Designated EHV charges'!$D:$O,4,0))</f>
        <v/>
      </c>
      <c r="E110" s="96" t="str">
        <f>IFERROR(IF(VLOOKUP($A110,'Annex 2 Designated EHV charges'!$D:$P,10,FALSE)=0,"",VLOOKUP($A110,'Annex 2 Designated EHV charges'!$D:$P,10,FALSE)),"")</f>
        <v/>
      </c>
      <c r="F110" s="196" t="str">
        <f>IFERROR(IF(VLOOKUP($A110,'Annex 2 Designated EHV charges'!$D:$P,11,FALSE)=0,"",VLOOKUP($A110,'Annex 2 Designated EHV charges'!$D:$P,11,FALSE)),"")</f>
        <v/>
      </c>
      <c r="G110" s="196" t="str">
        <f>IFERROR(IF(VLOOKUP($A110,'Annex 2 Designated EHV charges'!$D:$P,12,FALSE)=0,"",VLOOKUP($A110,'Annex 2 Designated EHV charges'!$D:$P,12,FALSE)),"")</f>
        <v/>
      </c>
      <c r="H110" s="196" t="str">
        <f>IFERROR(IF(VLOOKUP($A110,'Annex 2 Designated EHV charges'!$D:$P,13,FALSE)=0,"",VLOOKUP($A110,'Annex 2 Designated EHV charges'!$D:$P,13,FALSE)),"")</f>
        <v/>
      </c>
    </row>
    <row r="111" spans="1:8" ht="12.75" customHeight="1" x14ac:dyDescent="0.2">
      <c r="A111" s="95" t="str" cm="1">
        <f t="array" ref="A111">IFERROR(INDEX('Annex 2 Designated EHV charges'!$D$10:$D$400, MATCH(0, IF(ISBLANK('Annex 2 Designated EHV charges'!$D$10:$D$400),1, COUNTIF(A$4:$A110, 'Annex 2 Designated EHV charges'!$D$10:$D$400)), 0)),"")</f>
        <v/>
      </c>
      <c r="B111" s="94" t="str">
        <f>IF($A111="","",VLOOKUP($A111,'Annex 2 Designated EHV charges'!$D:$O,2,0))</f>
        <v/>
      </c>
      <c r="C111" s="95" t="str">
        <f>IF($A111="","",VLOOKUP($A111,'Annex 2 Designated EHV charges'!$D:$O,3,0))</f>
        <v/>
      </c>
      <c r="D111" s="94" t="str">
        <f>IF($A111="","",VLOOKUP($A111,'Annex 2 Designated EHV charges'!$D:$O,4,0))</f>
        <v/>
      </c>
      <c r="E111" s="96" t="str">
        <f>IFERROR(IF(VLOOKUP($A111,'Annex 2 Designated EHV charges'!$D:$P,10,FALSE)=0,"",VLOOKUP($A111,'Annex 2 Designated EHV charges'!$D:$P,10,FALSE)),"")</f>
        <v/>
      </c>
      <c r="F111" s="196" t="str">
        <f>IFERROR(IF(VLOOKUP($A111,'Annex 2 Designated EHV charges'!$D:$P,11,FALSE)=0,"",VLOOKUP($A111,'Annex 2 Designated EHV charges'!$D:$P,11,FALSE)),"")</f>
        <v/>
      </c>
      <c r="G111" s="196" t="str">
        <f>IFERROR(IF(VLOOKUP($A111,'Annex 2 Designated EHV charges'!$D:$P,12,FALSE)=0,"",VLOOKUP($A111,'Annex 2 Designated EHV charges'!$D:$P,12,FALSE)),"")</f>
        <v/>
      </c>
      <c r="H111" s="196" t="str">
        <f>IFERROR(IF(VLOOKUP($A111,'Annex 2 Designated EHV charges'!$D:$P,13,FALSE)=0,"",VLOOKUP($A111,'Annex 2 Designated EHV charges'!$D:$P,13,FALSE)),"")</f>
        <v/>
      </c>
    </row>
    <row r="112" spans="1:8" ht="12.75" customHeight="1" x14ac:dyDescent="0.2">
      <c r="A112" s="95" t="str" cm="1">
        <f t="array" ref="A112">IFERROR(INDEX('Annex 2 Designated EHV charges'!$D$10:$D$400, MATCH(0, IF(ISBLANK('Annex 2 Designated EHV charges'!$D$10:$D$400),1, COUNTIF(A$4:$A111, 'Annex 2 Designated EHV charges'!$D$10:$D$400)), 0)),"")</f>
        <v/>
      </c>
      <c r="B112" s="94" t="str">
        <f>IF($A112="","",VLOOKUP($A112,'Annex 2 Designated EHV charges'!$D:$O,2,0))</f>
        <v/>
      </c>
      <c r="C112" s="95" t="str">
        <f>IF($A112="","",VLOOKUP($A112,'Annex 2 Designated EHV charges'!$D:$O,3,0))</f>
        <v/>
      </c>
      <c r="D112" s="94" t="str">
        <f>IF($A112="","",VLOOKUP($A112,'Annex 2 Designated EHV charges'!$D:$O,4,0))</f>
        <v/>
      </c>
      <c r="E112" s="96" t="str">
        <f>IFERROR(IF(VLOOKUP($A112,'Annex 2 Designated EHV charges'!$D:$P,10,FALSE)=0,"",VLOOKUP($A112,'Annex 2 Designated EHV charges'!$D:$P,10,FALSE)),"")</f>
        <v/>
      </c>
      <c r="F112" s="196" t="str">
        <f>IFERROR(IF(VLOOKUP($A112,'Annex 2 Designated EHV charges'!$D:$P,11,FALSE)=0,"",VLOOKUP($A112,'Annex 2 Designated EHV charges'!$D:$P,11,FALSE)),"")</f>
        <v/>
      </c>
      <c r="G112" s="196" t="str">
        <f>IFERROR(IF(VLOOKUP($A112,'Annex 2 Designated EHV charges'!$D:$P,12,FALSE)=0,"",VLOOKUP($A112,'Annex 2 Designated EHV charges'!$D:$P,12,FALSE)),"")</f>
        <v/>
      </c>
      <c r="H112" s="196" t="str">
        <f>IFERROR(IF(VLOOKUP($A112,'Annex 2 Designated EHV charges'!$D:$P,13,FALSE)=0,"",VLOOKUP($A112,'Annex 2 Designated EHV charges'!$D:$P,13,FALSE)),"")</f>
        <v/>
      </c>
    </row>
    <row r="113" spans="1:8" ht="12.75" customHeight="1" x14ac:dyDescent="0.2">
      <c r="A113" s="95" t="str" cm="1">
        <f t="array" ref="A113">IFERROR(INDEX('Annex 2 Designated EHV charges'!$D$10:$D$400, MATCH(0, IF(ISBLANK('Annex 2 Designated EHV charges'!$D$10:$D$400),1, COUNTIF(A$4:$A112, 'Annex 2 Designated EHV charges'!$D$10:$D$400)), 0)),"")</f>
        <v/>
      </c>
      <c r="B113" s="94" t="str">
        <f>IF($A113="","",VLOOKUP($A113,'Annex 2 Designated EHV charges'!$D:$O,2,0))</f>
        <v/>
      </c>
      <c r="C113" s="95" t="str">
        <f>IF($A113="","",VLOOKUP($A113,'Annex 2 Designated EHV charges'!$D:$O,3,0))</f>
        <v/>
      </c>
      <c r="D113" s="94" t="str">
        <f>IF($A113="","",VLOOKUP($A113,'Annex 2 Designated EHV charges'!$D:$O,4,0))</f>
        <v/>
      </c>
      <c r="E113" s="96" t="str">
        <f>IFERROR(IF(VLOOKUP($A113,'Annex 2 Designated EHV charges'!$D:$P,10,FALSE)=0,"",VLOOKUP($A113,'Annex 2 Designated EHV charges'!$D:$P,10,FALSE)),"")</f>
        <v/>
      </c>
      <c r="F113" s="196" t="str">
        <f>IFERROR(IF(VLOOKUP($A113,'Annex 2 Designated EHV charges'!$D:$P,11,FALSE)=0,"",VLOOKUP($A113,'Annex 2 Designated EHV charges'!$D:$P,11,FALSE)),"")</f>
        <v/>
      </c>
      <c r="G113" s="196" t="str">
        <f>IFERROR(IF(VLOOKUP($A113,'Annex 2 Designated EHV charges'!$D:$P,12,FALSE)=0,"",VLOOKUP($A113,'Annex 2 Designated EHV charges'!$D:$P,12,FALSE)),"")</f>
        <v/>
      </c>
      <c r="H113" s="196" t="str">
        <f>IFERROR(IF(VLOOKUP($A113,'Annex 2 Designated EHV charges'!$D:$P,13,FALSE)=0,"",VLOOKUP($A113,'Annex 2 Designated EHV charges'!$D:$P,13,FALSE)),"")</f>
        <v/>
      </c>
    </row>
    <row r="114" spans="1:8" ht="12.75" customHeight="1" x14ac:dyDescent="0.2">
      <c r="A114" s="95" t="str" cm="1">
        <f t="array" ref="A114">IFERROR(INDEX('Annex 2 Designated EHV charges'!$D$10:$D$400, MATCH(0, IF(ISBLANK('Annex 2 Designated EHV charges'!$D$10:$D$400),1, COUNTIF(A$4:$A113, 'Annex 2 Designated EHV charges'!$D$10:$D$400)), 0)),"")</f>
        <v/>
      </c>
      <c r="B114" s="94" t="str">
        <f>IF($A114="","",VLOOKUP($A114,'Annex 2 Designated EHV charges'!$D:$O,2,0))</f>
        <v/>
      </c>
      <c r="C114" s="95" t="str">
        <f>IF($A114="","",VLOOKUP($A114,'Annex 2 Designated EHV charges'!$D:$O,3,0))</f>
        <v/>
      </c>
      <c r="D114" s="94" t="str">
        <f>IF($A114="","",VLOOKUP($A114,'Annex 2 Designated EHV charges'!$D:$O,4,0))</f>
        <v/>
      </c>
      <c r="E114" s="96" t="str">
        <f>IFERROR(IF(VLOOKUP($A114,'Annex 2 Designated EHV charges'!$D:$P,10,FALSE)=0,"",VLOOKUP($A114,'Annex 2 Designated EHV charges'!$D:$P,10,FALSE)),"")</f>
        <v/>
      </c>
      <c r="F114" s="196" t="str">
        <f>IFERROR(IF(VLOOKUP($A114,'Annex 2 Designated EHV charges'!$D:$P,11,FALSE)=0,"",VLOOKUP($A114,'Annex 2 Designated EHV charges'!$D:$P,11,FALSE)),"")</f>
        <v/>
      </c>
      <c r="G114" s="196" t="str">
        <f>IFERROR(IF(VLOOKUP($A114,'Annex 2 Designated EHV charges'!$D:$P,12,FALSE)=0,"",VLOOKUP($A114,'Annex 2 Designated EHV charges'!$D:$P,12,FALSE)),"")</f>
        <v/>
      </c>
      <c r="H114" s="196" t="str">
        <f>IFERROR(IF(VLOOKUP($A114,'Annex 2 Designated EHV charges'!$D:$P,13,FALSE)=0,"",VLOOKUP($A114,'Annex 2 Designated EHV charges'!$D:$P,13,FALSE)),"")</f>
        <v/>
      </c>
    </row>
    <row r="115" spans="1:8" ht="12.75" customHeight="1" x14ac:dyDescent="0.2">
      <c r="A115" s="95" t="str" cm="1">
        <f t="array" ref="A115">IFERROR(INDEX('Annex 2 Designated EHV charges'!$D$10:$D$400, MATCH(0, IF(ISBLANK('Annex 2 Designated EHV charges'!$D$10:$D$400),1, COUNTIF(A$4:$A114, 'Annex 2 Designated EHV charges'!$D$10:$D$400)), 0)),"")</f>
        <v/>
      </c>
      <c r="B115" s="94" t="str">
        <f>IF($A115="","",VLOOKUP($A115,'Annex 2 Designated EHV charges'!$D:$O,2,0))</f>
        <v/>
      </c>
      <c r="C115" s="95" t="str">
        <f>IF($A115="","",VLOOKUP($A115,'Annex 2 Designated EHV charges'!$D:$O,3,0))</f>
        <v/>
      </c>
      <c r="D115" s="94" t="str">
        <f>IF($A115="","",VLOOKUP($A115,'Annex 2 Designated EHV charges'!$D:$O,4,0))</f>
        <v/>
      </c>
      <c r="E115" s="96" t="str">
        <f>IFERROR(IF(VLOOKUP($A115,'Annex 2 Designated EHV charges'!$D:$P,10,FALSE)=0,"",VLOOKUP($A115,'Annex 2 Designated EHV charges'!$D:$P,10,FALSE)),"")</f>
        <v/>
      </c>
      <c r="F115" s="196" t="str">
        <f>IFERROR(IF(VLOOKUP($A115,'Annex 2 Designated EHV charges'!$D:$P,11,FALSE)=0,"",VLOOKUP($A115,'Annex 2 Designated EHV charges'!$D:$P,11,FALSE)),"")</f>
        <v/>
      </c>
      <c r="G115" s="196" t="str">
        <f>IFERROR(IF(VLOOKUP($A115,'Annex 2 Designated EHV charges'!$D:$P,12,FALSE)=0,"",VLOOKUP($A115,'Annex 2 Designated EHV charges'!$D:$P,12,FALSE)),"")</f>
        <v/>
      </c>
      <c r="H115" s="196" t="str">
        <f>IFERROR(IF(VLOOKUP($A115,'Annex 2 Designated EHV charges'!$D:$P,13,FALSE)=0,"",VLOOKUP($A115,'Annex 2 Designated EHV charges'!$D:$P,13,FALSE)),"")</f>
        <v/>
      </c>
    </row>
    <row r="116" spans="1:8" ht="12.75" customHeight="1" x14ac:dyDescent="0.2">
      <c r="A116" s="95" t="str" cm="1">
        <f t="array" ref="A116">IFERROR(INDEX('Annex 2 Designated EHV charges'!$D$10:$D$400, MATCH(0, IF(ISBLANK('Annex 2 Designated EHV charges'!$D$10:$D$400),1, COUNTIF(A$4:$A115, 'Annex 2 Designated EHV charges'!$D$10:$D$400)), 0)),"")</f>
        <v/>
      </c>
      <c r="B116" s="94" t="str">
        <f>IF($A116="","",VLOOKUP($A116,'Annex 2 Designated EHV charges'!$D:$O,2,0))</f>
        <v/>
      </c>
      <c r="C116" s="95" t="str">
        <f>IF($A116="","",VLOOKUP($A116,'Annex 2 Designated EHV charges'!$D:$O,3,0))</f>
        <v/>
      </c>
      <c r="D116" s="94" t="str">
        <f>IF($A116="","",VLOOKUP($A116,'Annex 2 Designated EHV charges'!$D:$O,4,0))</f>
        <v/>
      </c>
      <c r="E116" s="96" t="str">
        <f>IFERROR(IF(VLOOKUP($A116,'Annex 2 Designated EHV charges'!$D:$P,10,FALSE)=0,"",VLOOKUP($A116,'Annex 2 Designated EHV charges'!$D:$P,10,FALSE)),"")</f>
        <v/>
      </c>
      <c r="F116" s="196" t="str">
        <f>IFERROR(IF(VLOOKUP($A116,'Annex 2 Designated EHV charges'!$D:$P,11,FALSE)=0,"",VLOOKUP($A116,'Annex 2 Designated EHV charges'!$D:$P,11,FALSE)),"")</f>
        <v/>
      </c>
      <c r="G116" s="196" t="str">
        <f>IFERROR(IF(VLOOKUP($A116,'Annex 2 Designated EHV charges'!$D:$P,12,FALSE)=0,"",VLOOKUP($A116,'Annex 2 Designated EHV charges'!$D:$P,12,FALSE)),"")</f>
        <v/>
      </c>
      <c r="H116" s="196" t="str">
        <f>IFERROR(IF(VLOOKUP($A116,'Annex 2 Designated EHV charges'!$D:$P,13,FALSE)=0,"",VLOOKUP($A116,'Annex 2 Designated EHV charges'!$D:$P,13,FALSE)),"")</f>
        <v/>
      </c>
    </row>
    <row r="117" spans="1:8" ht="12.75" customHeight="1" x14ac:dyDescent="0.2">
      <c r="A117" s="95" t="str" cm="1">
        <f t="array" ref="A117">IFERROR(INDEX('Annex 2 Designated EHV charges'!$D$10:$D$400, MATCH(0, IF(ISBLANK('Annex 2 Designated EHV charges'!$D$10:$D$400),1, COUNTIF(A$4:$A116, 'Annex 2 Designated EHV charges'!$D$10:$D$400)), 0)),"")</f>
        <v/>
      </c>
      <c r="B117" s="94" t="str">
        <f>IF($A117="","",VLOOKUP($A117,'Annex 2 Designated EHV charges'!$D:$O,2,0))</f>
        <v/>
      </c>
      <c r="C117" s="95" t="str">
        <f>IF($A117="","",VLOOKUP($A117,'Annex 2 Designated EHV charges'!$D:$O,3,0))</f>
        <v/>
      </c>
      <c r="D117" s="94" t="str">
        <f>IF($A117="","",VLOOKUP($A117,'Annex 2 Designated EHV charges'!$D:$O,4,0))</f>
        <v/>
      </c>
      <c r="E117" s="96" t="str">
        <f>IFERROR(IF(VLOOKUP($A117,'Annex 2 Designated EHV charges'!$D:$P,10,FALSE)=0,"",VLOOKUP($A117,'Annex 2 Designated EHV charges'!$D:$P,10,FALSE)),"")</f>
        <v/>
      </c>
      <c r="F117" s="196" t="str">
        <f>IFERROR(IF(VLOOKUP($A117,'Annex 2 Designated EHV charges'!$D:$P,11,FALSE)=0,"",VLOOKUP($A117,'Annex 2 Designated EHV charges'!$D:$P,11,FALSE)),"")</f>
        <v/>
      </c>
      <c r="G117" s="196" t="str">
        <f>IFERROR(IF(VLOOKUP($A117,'Annex 2 Designated EHV charges'!$D:$P,12,FALSE)=0,"",VLOOKUP($A117,'Annex 2 Designated EHV charges'!$D:$P,12,FALSE)),"")</f>
        <v/>
      </c>
      <c r="H117" s="196" t="str">
        <f>IFERROR(IF(VLOOKUP($A117,'Annex 2 Designated EHV charges'!$D:$P,13,FALSE)=0,"",VLOOKUP($A117,'Annex 2 Designated EHV charges'!$D:$P,13,FALSE)),"")</f>
        <v/>
      </c>
    </row>
    <row r="118" spans="1:8" ht="12.75" customHeight="1" x14ac:dyDescent="0.2">
      <c r="A118" s="95" t="str" cm="1">
        <f t="array" ref="A118">IFERROR(INDEX('Annex 2 Designated EHV charges'!$D$10:$D$400, MATCH(0, IF(ISBLANK('Annex 2 Designated EHV charges'!$D$10:$D$400),1, COUNTIF(A$4:$A117, 'Annex 2 Designated EHV charges'!$D$10:$D$400)), 0)),"")</f>
        <v/>
      </c>
      <c r="B118" s="94" t="str">
        <f>IF($A118="","",VLOOKUP($A118,'Annex 2 Designated EHV charges'!$D:$O,2,0))</f>
        <v/>
      </c>
      <c r="C118" s="95" t="str">
        <f>IF($A118="","",VLOOKUP($A118,'Annex 2 Designated EHV charges'!$D:$O,3,0))</f>
        <v/>
      </c>
      <c r="D118" s="94" t="str">
        <f>IF($A118="","",VLOOKUP($A118,'Annex 2 Designated EHV charges'!$D:$O,4,0))</f>
        <v/>
      </c>
      <c r="E118" s="96" t="str">
        <f>IFERROR(IF(VLOOKUP($A118,'Annex 2 Designated EHV charges'!$D:$P,10,FALSE)=0,"",VLOOKUP($A118,'Annex 2 Designated EHV charges'!$D:$P,10,FALSE)),"")</f>
        <v/>
      </c>
      <c r="F118" s="196" t="str">
        <f>IFERROR(IF(VLOOKUP($A118,'Annex 2 Designated EHV charges'!$D:$P,11,FALSE)=0,"",VLOOKUP($A118,'Annex 2 Designated EHV charges'!$D:$P,11,FALSE)),"")</f>
        <v/>
      </c>
      <c r="G118" s="196" t="str">
        <f>IFERROR(IF(VLOOKUP($A118,'Annex 2 Designated EHV charges'!$D:$P,12,FALSE)=0,"",VLOOKUP($A118,'Annex 2 Designated EHV charges'!$D:$P,12,FALSE)),"")</f>
        <v/>
      </c>
      <c r="H118" s="196" t="str">
        <f>IFERROR(IF(VLOOKUP($A118,'Annex 2 Designated EHV charges'!$D:$P,13,FALSE)=0,"",VLOOKUP($A118,'Annex 2 Designated EHV charges'!$D:$P,13,FALSE)),"")</f>
        <v/>
      </c>
    </row>
    <row r="119" spans="1:8" ht="12.75" customHeight="1" x14ac:dyDescent="0.2">
      <c r="A119" s="95" t="str" cm="1">
        <f t="array" ref="A119">IFERROR(INDEX('Annex 2 Designated EHV charges'!$D$10:$D$400, MATCH(0, IF(ISBLANK('Annex 2 Designated EHV charges'!$D$10:$D$400),1, COUNTIF(A$4:$A118, 'Annex 2 Designated EHV charges'!$D$10:$D$400)), 0)),"")</f>
        <v/>
      </c>
      <c r="B119" s="94" t="str">
        <f>IF($A119="","",VLOOKUP($A119,'Annex 2 Designated EHV charges'!$D:$O,2,0))</f>
        <v/>
      </c>
      <c r="C119" s="95" t="str">
        <f>IF($A119="","",VLOOKUP($A119,'Annex 2 Designated EHV charges'!$D:$O,3,0))</f>
        <v/>
      </c>
      <c r="D119" s="94" t="str">
        <f>IF($A119="","",VLOOKUP($A119,'Annex 2 Designated EHV charges'!$D:$O,4,0))</f>
        <v/>
      </c>
      <c r="E119" s="96" t="str">
        <f>IFERROR(IF(VLOOKUP($A119,'Annex 2 Designated EHV charges'!$D:$P,10,FALSE)=0,"",VLOOKUP($A119,'Annex 2 Designated EHV charges'!$D:$P,10,FALSE)),"")</f>
        <v/>
      </c>
      <c r="F119" s="196" t="str">
        <f>IFERROR(IF(VLOOKUP($A119,'Annex 2 Designated EHV charges'!$D:$P,11,FALSE)=0,"",VLOOKUP($A119,'Annex 2 Designated EHV charges'!$D:$P,11,FALSE)),"")</f>
        <v/>
      </c>
      <c r="G119" s="196" t="str">
        <f>IFERROR(IF(VLOOKUP($A119,'Annex 2 Designated EHV charges'!$D:$P,12,FALSE)=0,"",VLOOKUP($A119,'Annex 2 Designated EHV charges'!$D:$P,12,FALSE)),"")</f>
        <v/>
      </c>
      <c r="H119" s="196" t="str">
        <f>IFERROR(IF(VLOOKUP($A119,'Annex 2 Designated EHV charges'!$D:$P,13,FALSE)=0,"",VLOOKUP($A119,'Annex 2 Designated EHV charges'!$D:$P,13,FALSE)),"")</f>
        <v/>
      </c>
    </row>
    <row r="120" spans="1:8" ht="12.75" customHeight="1" x14ac:dyDescent="0.2">
      <c r="A120" s="95" t="str" cm="1">
        <f t="array" ref="A120">IFERROR(INDEX('Annex 2 Designated EHV charges'!$D$10:$D$400, MATCH(0, IF(ISBLANK('Annex 2 Designated EHV charges'!$D$10:$D$400),1, COUNTIF(A$4:$A119, 'Annex 2 Designated EHV charges'!$D$10:$D$400)), 0)),"")</f>
        <v/>
      </c>
      <c r="B120" s="94" t="str">
        <f>IF($A120="","",VLOOKUP($A120,'Annex 2 Designated EHV charges'!$D:$O,2,0))</f>
        <v/>
      </c>
      <c r="C120" s="95" t="str">
        <f>IF($A120="","",VLOOKUP($A120,'Annex 2 Designated EHV charges'!$D:$O,3,0))</f>
        <v/>
      </c>
      <c r="D120" s="94" t="str">
        <f>IF($A120="","",VLOOKUP($A120,'Annex 2 Designated EHV charges'!$D:$O,4,0))</f>
        <v/>
      </c>
      <c r="E120" s="96" t="str">
        <f>IFERROR(IF(VLOOKUP($A120,'Annex 2 Designated EHV charges'!$D:$P,10,FALSE)=0,"",VLOOKUP($A120,'Annex 2 Designated EHV charges'!$D:$P,10,FALSE)),"")</f>
        <v/>
      </c>
      <c r="F120" s="196" t="str">
        <f>IFERROR(IF(VLOOKUP($A120,'Annex 2 Designated EHV charges'!$D:$P,11,FALSE)=0,"",VLOOKUP($A120,'Annex 2 Designated EHV charges'!$D:$P,11,FALSE)),"")</f>
        <v/>
      </c>
      <c r="G120" s="196" t="str">
        <f>IFERROR(IF(VLOOKUP($A120,'Annex 2 Designated EHV charges'!$D:$P,12,FALSE)=0,"",VLOOKUP($A120,'Annex 2 Designated EHV charges'!$D:$P,12,FALSE)),"")</f>
        <v/>
      </c>
      <c r="H120" s="196" t="str">
        <f>IFERROR(IF(VLOOKUP($A120,'Annex 2 Designated EHV charges'!$D:$P,13,FALSE)=0,"",VLOOKUP($A120,'Annex 2 Designated EHV charges'!$D:$P,13,FALSE)),"")</f>
        <v/>
      </c>
    </row>
    <row r="121" spans="1:8" ht="12.75" customHeight="1" x14ac:dyDescent="0.2">
      <c r="A121" s="95" t="str" cm="1">
        <f t="array" ref="A121">IFERROR(INDEX('Annex 2 Designated EHV charges'!$D$10:$D$400, MATCH(0, IF(ISBLANK('Annex 2 Designated EHV charges'!$D$10:$D$400),1, COUNTIF(A$4:$A120, 'Annex 2 Designated EHV charges'!$D$10:$D$400)), 0)),"")</f>
        <v/>
      </c>
      <c r="B121" s="94" t="str">
        <f>IF($A121="","",VLOOKUP($A121,'Annex 2 Designated EHV charges'!$D:$O,2,0))</f>
        <v/>
      </c>
      <c r="C121" s="95" t="str">
        <f>IF($A121="","",VLOOKUP($A121,'Annex 2 Designated EHV charges'!$D:$O,3,0))</f>
        <v/>
      </c>
      <c r="D121" s="94" t="str">
        <f>IF($A121="","",VLOOKUP($A121,'Annex 2 Designated EHV charges'!$D:$O,4,0))</f>
        <v/>
      </c>
      <c r="E121" s="96" t="str">
        <f>IFERROR(IF(VLOOKUP($A121,'Annex 2 Designated EHV charges'!$D:$P,10,FALSE)=0,"",VLOOKUP($A121,'Annex 2 Designated EHV charges'!$D:$P,10,FALSE)),"")</f>
        <v/>
      </c>
      <c r="F121" s="196" t="str">
        <f>IFERROR(IF(VLOOKUP($A121,'Annex 2 Designated EHV charges'!$D:$P,11,FALSE)=0,"",VLOOKUP($A121,'Annex 2 Designated EHV charges'!$D:$P,11,FALSE)),"")</f>
        <v/>
      </c>
      <c r="G121" s="196" t="str">
        <f>IFERROR(IF(VLOOKUP($A121,'Annex 2 Designated EHV charges'!$D:$P,12,FALSE)=0,"",VLOOKUP($A121,'Annex 2 Designated EHV charges'!$D:$P,12,FALSE)),"")</f>
        <v/>
      </c>
      <c r="H121" s="196" t="str">
        <f>IFERROR(IF(VLOOKUP($A121,'Annex 2 Designated EHV charges'!$D:$P,13,FALSE)=0,"",VLOOKUP($A121,'Annex 2 Designated EHV charges'!$D:$P,13,FALSE)),"")</f>
        <v/>
      </c>
    </row>
    <row r="122" spans="1:8" ht="12.75" customHeight="1" x14ac:dyDescent="0.2">
      <c r="A122" s="95" t="str" cm="1">
        <f t="array" ref="A122">IFERROR(INDEX('Annex 2 Designated EHV charges'!$D$10:$D$400, MATCH(0, IF(ISBLANK('Annex 2 Designated EHV charges'!$D$10:$D$400),1, COUNTIF(A$4:$A121, 'Annex 2 Designated EHV charges'!$D$10:$D$400)), 0)),"")</f>
        <v/>
      </c>
      <c r="B122" s="94" t="str">
        <f>IF($A122="","",VLOOKUP($A122,'Annex 2 Designated EHV charges'!$D:$O,2,0))</f>
        <v/>
      </c>
      <c r="C122" s="95" t="str">
        <f>IF($A122="","",VLOOKUP($A122,'Annex 2 Designated EHV charges'!$D:$O,3,0))</f>
        <v/>
      </c>
      <c r="D122" s="94" t="str">
        <f>IF($A122="","",VLOOKUP($A122,'Annex 2 Designated EHV charges'!$D:$O,4,0))</f>
        <v/>
      </c>
      <c r="E122" s="96" t="str">
        <f>IFERROR(IF(VLOOKUP($A122,'Annex 2 Designated EHV charges'!$D:$P,10,FALSE)=0,"",VLOOKUP($A122,'Annex 2 Designated EHV charges'!$D:$P,10,FALSE)),"")</f>
        <v/>
      </c>
      <c r="F122" s="196" t="str">
        <f>IFERROR(IF(VLOOKUP($A122,'Annex 2 Designated EHV charges'!$D:$P,11,FALSE)=0,"",VLOOKUP($A122,'Annex 2 Designated EHV charges'!$D:$P,11,FALSE)),"")</f>
        <v/>
      </c>
      <c r="G122" s="196" t="str">
        <f>IFERROR(IF(VLOOKUP($A122,'Annex 2 Designated EHV charges'!$D:$P,12,FALSE)=0,"",VLOOKUP($A122,'Annex 2 Designated EHV charges'!$D:$P,12,FALSE)),"")</f>
        <v/>
      </c>
      <c r="H122" s="196" t="str">
        <f>IFERROR(IF(VLOOKUP($A122,'Annex 2 Designated EHV charges'!$D:$P,13,FALSE)=0,"",VLOOKUP($A122,'Annex 2 Designated EHV charges'!$D:$P,13,FALSE)),"")</f>
        <v/>
      </c>
    </row>
    <row r="123" spans="1:8" ht="12.75" customHeight="1" x14ac:dyDescent="0.2">
      <c r="A123" s="95" t="str" cm="1">
        <f t="array" ref="A123">IFERROR(INDEX('Annex 2 Designated EHV charges'!$D$10:$D$400, MATCH(0, IF(ISBLANK('Annex 2 Designated EHV charges'!$D$10:$D$400),1, COUNTIF(A$4:$A122, 'Annex 2 Designated EHV charges'!$D$10:$D$400)), 0)),"")</f>
        <v/>
      </c>
      <c r="B123" s="94" t="str">
        <f>IF($A123="","",VLOOKUP($A123,'Annex 2 Designated EHV charges'!$D:$O,2,0))</f>
        <v/>
      </c>
      <c r="C123" s="95" t="str">
        <f>IF($A123="","",VLOOKUP($A123,'Annex 2 Designated EHV charges'!$D:$O,3,0))</f>
        <v/>
      </c>
      <c r="D123" s="94" t="str">
        <f>IF($A123="","",VLOOKUP($A123,'Annex 2 Designated EHV charges'!$D:$O,4,0))</f>
        <v/>
      </c>
      <c r="E123" s="96" t="str">
        <f>IFERROR(IF(VLOOKUP($A123,'Annex 2 Designated EHV charges'!$D:$P,10,FALSE)=0,"",VLOOKUP($A123,'Annex 2 Designated EHV charges'!$D:$P,10,FALSE)),"")</f>
        <v/>
      </c>
      <c r="F123" s="196" t="str">
        <f>IFERROR(IF(VLOOKUP($A123,'Annex 2 Designated EHV charges'!$D:$P,11,FALSE)=0,"",VLOOKUP($A123,'Annex 2 Designated EHV charges'!$D:$P,11,FALSE)),"")</f>
        <v/>
      </c>
      <c r="G123" s="196" t="str">
        <f>IFERROR(IF(VLOOKUP($A123,'Annex 2 Designated EHV charges'!$D:$P,12,FALSE)=0,"",VLOOKUP($A123,'Annex 2 Designated EHV charges'!$D:$P,12,FALSE)),"")</f>
        <v/>
      </c>
      <c r="H123" s="196" t="str">
        <f>IFERROR(IF(VLOOKUP($A123,'Annex 2 Designated EHV charges'!$D:$P,13,FALSE)=0,"",VLOOKUP($A123,'Annex 2 Designated EHV charges'!$D:$P,13,FALSE)),"")</f>
        <v/>
      </c>
    </row>
    <row r="124" spans="1:8" ht="12.75" customHeight="1" x14ac:dyDescent="0.2">
      <c r="A124" s="95" t="str" cm="1">
        <f t="array" ref="A124">IFERROR(INDEX('Annex 2 Designated EHV charges'!$D$10:$D$400, MATCH(0, IF(ISBLANK('Annex 2 Designated EHV charges'!$D$10:$D$400),1, COUNTIF(A$4:$A123, 'Annex 2 Designated EHV charges'!$D$10:$D$400)), 0)),"")</f>
        <v/>
      </c>
      <c r="B124" s="94" t="str">
        <f>IF($A124="","",VLOOKUP($A124,'Annex 2 Designated EHV charges'!$D:$O,2,0))</f>
        <v/>
      </c>
      <c r="C124" s="95" t="str">
        <f>IF($A124="","",VLOOKUP($A124,'Annex 2 Designated EHV charges'!$D:$O,3,0))</f>
        <v/>
      </c>
      <c r="D124" s="94" t="str">
        <f>IF($A124="","",VLOOKUP($A124,'Annex 2 Designated EHV charges'!$D:$O,4,0))</f>
        <v/>
      </c>
      <c r="E124" s="96" t="str">
        <f>IFERROR(IF(VLOOKUP($A124,'Annex 2 Designated EHV charges'!$D:$P,10,FALSE)=0,"",VLOOKUP($A124,'Annex 2 Designated EHV charges'!$D:$P,10,FALSE)),"")</f>
        <v/>
      </c>
      <c r="F124" s="196" t="str">
        <f>IFERROR(IF(VLOOKUP($A124,'Annex 2 Designated EHV charges'!$D:$P,11,FALSE)=0,"",VLOOKUP($A124,'Annex 2 Designated EHV charges'!$D:$P,11,FALSE)),"")</f>
        <v/>
      </c>
      <c r="G124" s="196" t="str">
        <f>IFERROR(IF(VLOOKUP($A124,'Annex 2 Designated EHV charges'!$D:$P,12,FALSE)=0,"",VLOOKUP($A124,'Annex 2 Designated EHV charges'!$D:$P,12,FALSE)),"")</f>
        <v/>
      </c>
      <c r="H124" s="196" t="str">
        <f>IFERROR(IF(VLOOKUP($A124,'Annex 2 Designated EHV charges'!$D:$P,13,FALSE)=0,"",VLOOKUP($A124,'Annex 2 Designated EHV charges'!$D:$P,13,FALSE)),"")</f>
        <v/>
      </c>
    </row>
    <row r="125" spans="1:8" ht="12.75" customHeight="1" x14ac:dyDescent="0.2">
      <c r="A125" s="95" t="str" cm="1">
        <f t="array" ref="A125">IFERROR(INDEX('Annex 2 Designated EHV charges'!$D$10:$D$400, MATCH(0, IF(ISBLANK('Annex 2 Designated EHV charges'!$D$10:$D$400),1, COUNTIF(A$4:$A124, 'Annex 2 Designated EHV charges'!$D$10:$D$400)), 0)),"")</f>
        <v/>
      </c>
      <c r="B125" s="94" t="str">
        <f>IF($A125="","",VLOOKUP($A125,'Annex 2 Designated EHV charges'!$D:$O,2,0))</f>
        <v/>
      </c>
      <c r="C125" s="95" t="str">
        <f>IF($A125="","",VLOOKUP($A125,'Annex 2 Designated EHV charges'!$D:$O,3,0))</f>
        <v/>
      </c>
      <c r="D125" s="94" t="str">
        <f>IF($A125="","",VLOOKUP($A125,'Annex 2 Designated EHV charges'!$D:$O,4,0))</f>
        <v/>
      </c>
      <c r="E125" s="96" t="str">
        <f>IFERROR(IF(VLOOKUP($A125,'Annex 2 Designated EHV charges'!$D:$P,10,FALSE)=0,"",VLOOKUP($A125,'Annex 2 Designated EHV charges'!$D:$P,10,FALSE)),"")</f>
        <v/>
      </c>
      <c r="F125" s="196" t="str">
        <f>IFERROR(IF(VLOOKUP($A125,'Annex 2 Designated EHV charges'!$D:$P,11,FALSE)=0,"",VLOOKUP($A125,'Annex 2 Designated EHV charges'!$D:$P,11,FALSE)),"")</f>
        <v/>
      </c>
      <c r="G125" s="196" t="str">
        <f>IFERROR(IF(VLOOKUP($A125,'Annex 2 Designated EHV charges'!$D:$P,12,FALSE)=0,"",VLOOKUP($A125,'Annex 2 Designated EHV charges'!$D:$P,12,FALSE)),"")</f>
        <v/>
      </c>
      <c r="H125" s="196" t="str">
        <f>IFERROR(IF(VLOOKUP($A125,'Annex 2 Designated EHV charges'!$D:$P,13,FALSE)=0,"",VLOOKUP($A125,'Annex 2 Designated EHV charges'!$D:$P,13,FALSE)),"")</f>
        <v/>
      </c>
    </row>
    <row r="126" spans="1:8" ht="12.75" customHeight="1" x14ac:dyDescent="0.2">
      <c r="A126" s="95" t="str" cm="1">
        <f t="array" ref="A126">IFERROR(INDEX('Annex 2 Designated EHV charges'!$D$10:$D$400, MATCH(0, IF(ISBLANK('Annex 2 Designated EHV charges'!$D$10:$D$400),1, COUNTIF(A$4:$A125, 'Annex 2 Designated EHV charges'!$D$10:$D$400)), 0)),"")</f>
        <v/>
      </c>
      <c r="B126" s="94" t="str">
        <f>IF($A126="","",VLOOKUP($A126,'Annex 2 Designated EHV charges'!$D:$O,2,0))</f>
        <v/>
      </c>
      <c r="C126" s="95" t="str">
        <f>IF($A126="","",VLOOKUP($A126,'Annex 2 Designated EHV charges'!$D:$O,3,0))</f>
        <v/>
      </c>
      <c r="D126" s="94" t="str">
        <f>IF($A126="","",VLOOKUP($A126,'Annex 2 Designated EHV charges'!$D:$O,4,0))</f>
        <v/>
      </c>
      <c r="E126" s="96" t="str">
        <f>IFERROR(IF(VLOOKUP($A126,'Annex 2 Designated EHV charges'!$D:$P,10,FALSE)=0,"",VLOOKUP($A126,'Annex 2 Designated EHV charges'!$D:$P,10,FALSE)),"")</f>
        <v/>
      </c>
      <c r="F126" s="196" t="str">
        <f>IFERROR(IF(VLOOKUP($A126,'Annex 2 Designated EHV charges'!$D:$P,11,FALSE)=0,"",VLOOKUP($A126,'Annex 2 Designated EHV charges'!$D:$P,11,FALSE)),"")</f>
        <v/>
      </c>
      <c r="G126" s="196" t="str">
        <f>IFERROR(IF(VLOOKUP($A126,'Annex 2 Designated EHV charges'!$D:$P,12,FALSE)=0,"",VLOOKUP($A126,'Annex 2 Designated EHV charges'!$D:$P,12,FALSE)),"")</f>
        <v/>
      </c>
      <c r="H126" s="196" t="str">
        <f>IFERROR(IF(VLOOKUP($A126,'Annex 2 Designated EHV charges'!$D:$P,13,FALSE)=0,"",VLOOKUP($A126,'Annex 2 Designated EHV charges'!$D:$P,13,FALSE)),"")</f>
        <v/>
      </c>
    </row>
    <row r="127" spans="1:8" ht="12.75" customHeight="1" x14ac:dyDescent="0.2">
      <c r="A127" s="95" t="str" cm="1">
        <f t="array" ref="A127">IFERROR(INDEX('Annex 2 Designated EHV charges'!$D$10:$D$400, MATCH(0, IF(ISBLANK('Annex 2 Designated EHV charges'!$D$10:$D$400),1, COUNTIF(A$4:$A126, 'Annex 2 Designated EHV charges'!$D$10:$D$400)), 0)),"")</f>
        <v/>
      </c>
      <c r="B127" s="94" t="str">
        <f>IF($A127="","",VLOOKUP($A127,'Annex 2 Designated EHV charges'!$D:$O,2,0))</f>
        <v/>
      </c>
      <c r="C127" s="95" t="str">
        <f>IF($A127="","",VLOOKUP($A127,'Annex 2 Designated EHV charges'!$D:$O,3,0))</f>
        <v/>
      </c>
      <c r="D127" s="94" t="str">
        <f>IF($A127="","",VLOOKUP($A127,'Annex 2 Designated EHV charges'!$D:$O,4,0))</f>
        <v/>
      </c>
      <c r="E127" s="96" t="str">
        <f>IFERROR(IF(VLOOKUP($A127,'Annex 2 Designated EHV charges'!$D:$P,10,FALSE)=0,"",VLOOKUP($A127,'Annex 2 Designated EHV charges'!$D:$P,10,FALSE)),"")</f>
        <v/>
      </c>
      <c r="F127" s="196" t="str">
        <f>IFERROR(IF(VLOOKUP($A127,'Annex 2 Designated EHV charges'!$D:$P,11,FALSE)=0,"",VLOOKUP($A127,'Annex 2 Designated EHV charges'!$D:$P,11,FALSE)),"")</f>
        <v/>
      </c>
      <c r="G127" s="196" t="str">
        <f>IFERROR(IF(VLOOKUP($A127,'Annex 2 Designated EHV charges'!$D:$P,12,FALSE)=0,"",VLOOKUP($A127,'Annex 2 Designated EHV charges'!$D:$P,12,FALSE)),"")</f>
        <v/>
      </c>
      <c r="H127" s="196" t="str">
        <f>IFERROR(IF(VLOOKUP($A127,'Annex 2 Designated EHV charges'!$D:$P,13,FALSE)=0,"",VLOOKUP($A127,'Annex 2 Designated EHV charges'!$D:$P,13,FALSE)),"")</f>
        <v/>
      </c>
    </row>
    <row r="128" spans="1:8" ht="12.75" customHeight="1" x14ac:dyDescent="0.2">
      <c r="A128" s="95" t="str" cm="1">
        <f t="array" ref="A128">IFERROR(INDEX('Annex 2 Designated EHV charges'!$D$10:$D$400, MATCH(0, IF(ISBLANK('Annex 2 Designated EHV charges'!$D$10:$D$400),1, COUNTIF(A$4:$A127, 'Annex 2 Designated EHV charges'!$D$10:$D$400)), 0)),"")</f>
        <v/>
      </c>
      <c r="B128" s="94" t="str">
        <f>IF($A128="","",VLOOKUP($A128,'Annex 2 Designated EHV charges'!$D:$O,2,0))</f>
        <v/>
      </c>
      <c r="C128" s="95" t="str">
        <f>IF($A128="","",VLOOKUP($A128,'Annex 2 Designated EHV charges'!$D:$O,3,0))</f>
        <v/>
      </c>
      <c r="D128" s="94" t="str">
        <f>IF($A128="","",VLOOKUP($A128,'Annex 2 Designated EHV charges'!$D:$O,4,0))</f>
        <v/>
      </c>
      <c r="E128" s="96" t="str">
        <f>IFERROR(IF(VLOOKUP($A128,'Annex 2 Designated EHV charges'!$D:$P,10,FALSE)=0,"",VLOOKUP($A128,'Annex 2 Designated EHV charges'!$D:$P,10,FALSE)),"")</f>
        <v/>
      </c>
      <c r="F128" s="196" t="str">
        <f>IFERROR(IF(VLOOKUP($A128,'Annex 2 Designated EHV charges'!$D:$P,11,FALSE)=0,"",VLOOKUP($A128,'Annex 2 Designated EHV charges'!$D:$P,11,FALSE)),"")</f>
        <v/>
      </c>
      <c r="G128" s="196" t="str">
        <f>IFERROR(IF(VLOOKUP($A128,'Annex 2 Designated EHV charges'!$D:$P,12,FALSE)=0,"",VLOOKUP($A128,'Annex 2 Designated EHV charges'!$D:$P,12,FALSE)),"")</f>
        <v/>
      </c>
      <c r="H128" s="196" t="str">
        <f>IFERROR(IF(VLOOKUP($A128,'Annex 2 Designated EHV charges'!$D:$P,13,FALSE)=0,"",VLOOKUP($A128,'Annex 2 Designated EHV charges'!$D:$P,13,FALSE)),"")</f>
        <v/>
      </c>
    </row>
    <row r="129" spans="1:8" ht="12.75" customHeight="1" x14ac:dyDescent="0.2">
      <c r="A129" s="95" t="str" cm="1">
        <f t="array" ref="A129">IFERROR(INDEX('Annex 2 Designated EHV charges'!$D$10:$D$400, MATCH(0, IF(ISBLANK('Annex 2 Designated EHV charges'!$D$10:$D$400),1, COUNTIF(A$4:$A128, 'Annex 2 Designated EHV charges'!$D$10:$D$400)), 0)),"")</f>
        <v/>
      </c>
      <c r="B129" s="94" t="str">
        <f>IF($A129="","",VLOOKUP($A129,'Annex 2 Designated EHV charges'!$D:$O,2,0))</f>
        <v/>
      </c>
      <c r="C129" s="95" t="str">
        <f>IF($A129="","",VLOOKUP($A129,'Annex 2 Designated EHV charges'!$D:$O,3,0))</f>
        <v/>
      </c>
      <c r="D129" s="94" t="str">
        <f>IF($A129="","",VLOOKUP($A129,'Annex 2 Designated EHV charges'!$D:$O,4,0))</f>
        <v/>
      </c>
      <c r="E129" s="96" t="str">
        <f>IFERROR(IF(VLOOKUP($A129,'Annex 2 Designated EHV charges'!$D:$P,10,FALSE)=0,"",VLOOKUP($A129,'Annex 2 Designated EHV charges'!$D:$P,10,FALSE)),"")</f>
        <v/>
      </c>
      <c r="F129" s="196" t="str">
        <f>IFERROR(IF(VLOOKUP($A129,'Annex 2 Designated EHV charges'!$D:$P,11,FALSE)=0,"",VLOOKUP($A129,'Annex 2 Designated EHV charges'!$D:$P,11,FALSE)),"")</f>
        <v/>
      </c>
      <c r="G129" s="196" t="str">
        <f>IFERROR(IF(VLOOKUP($A129,'Annex 2 Designated EHV charges'!$D:$P,12,FALSE)=0,"",VLOOKUP($A129,'Annex 2 Designated EHV charges'!$D:$P,12,FALSE)),"")</f>
        <v/>
      </c>
      <c r="H129" s="196" t="str">
        <f>IFERROR(IF(VLOOKUP($A129,'Annex 2 Designated EHV charges'!$D:$P,13,FALSE)=0,"",VLOOKUP($A129,'Annex 2 Designated EHV charges'!$D:$P,13,FALSE)),"")</f>
        <v/>
      </c>
    </row>
    <row r="130" spans="1:8" ht="12.75" customHeight="1" x14ac:dyDescent="0.2">
      <c r="A130" s="95" t="str" cm="1">
        <f t="array" ref="A130">IFERROR(INDEX('Annex 2 Designated EHV charges'!$D$10:$D$400, MATCH(0, IF(ISBLANK('Annex 2 Designated EHV charges'!$D$10:$D$400),1, COUNTIF(A$4:$A129, 'Annex 2 Designated EHV charges'!$D$10:$D$400)), 0)),"")</f>
        <v/>
      </c>
      <c r="B130" s="94" t="str">
        <f>IF($A130="","",VLOOKUP($A130,'Annex 2 Designated EHV charges'!$D:$O,2,0))</f>
        <v/>
      </c>
      <c r="C130" s="95" t="str">
        <f>IF($A130="","",VLOOKUP($A130,'Annex 2 Designated EHV charges'!$D:$O,3,0))</f>
        <v/>
      </c>
      <c r="D130" s="94" t="str">
        <f>IF($A130="","",VLOOKUP($A130,'Annex 2 Designated EHV charges'!$D:$O,4,0))</f>
        <v/>
      </c>
      <c r="E130" s="96" t="str">
        <f>IFERROR(IF(VLOOKUP($A130,'Annex 2 Designated EHV charges'!$D:$P,10,FALSE)=0,"",VLOOKUP($A130,'Annex 2 Designated EHV charges'!$D:$P,10,FALSE)),"")</f>
        <v/>
      </c>
      <c r="F130" s="196" t="str">
        <f>IFERROR(IF(VLOOKUP($A130,'Annex 2 Designated EHV charges'!$D:$P,11,FALSE)=0,"",VLOOKUP($A130,'Annex 2 Designated EHV charges'!$D:$P,11,FALSE)),"")</f>
        <v/>
      </c>
      <c r="G130" s="196" t="str">
        <f>IFERROR(IF(VLOOKUP($A130,'Annex 2 Designated EHV charges'!$D:$P,12,FALSE)=0,"",VLOOKUP($A130,'Annex 2 Designated EHV charges'!$D:$P,12,FALSE)),"")</f>
        <v/>
      </c>
      <c r="H130" s="196" t="str">
        <f>IFERROR(IF(VLOOKUP($A130,'Annex 2 Designated EHV charges'!$D:$P,13,FALSE)=0,"",VLOOKUP($A130,'Annex 2 Designated EHV charges'!$D:$P,13,FALSE)),"")</f>
        <v/>
      </c>
    </row>
    <row r="131" spans="1:8" ht="12.75" customHeight="1" x14ac:dyDescent="0.2">
      <c r="A131" s="95" t="str" cm="1">
        <f t="array" ref="A131">IFERROR(INDEX('Annex 2 Designated EHV charges'!$D$10:$D$400, MATCH(0, IF(ISBLANK('Annex 2 Designated EHV charges'!$D$10:$D$400),1, COUNTIF(A$4:$A130, 'Annex 2 Designated EHV charges'!$D$10:$D$400)), 0)),"")</f>
        <v/>
      </c>
      <c r="B131" s="94" t="str">
        <f>IF($A131="","",VLOOKUP($A131,'Annex 2 Designated EHV charges'!$D:$O,2,0))</f>
        <v/>
      </c>
      <c r="C131" s="95" t="str">
        <f>IF($A131="","",VLOOKUP($A131,'Annex 2 Designated EHV charges'!$D:$O,3,0))</f>
        <v/>
      </c>
      <c r="D131" s="94" t="str">
        <f>IF($A131="","",VLOOKUP($A131,'Annex 2 Designated EHV charges'!$D:$O,4,0))</f>
        <v/>
      </c>
      <c r="E131" s="96" t="str">
        <f>IFERROR(IF(VLOOKUP($A131,'Annex 2 Designated EHV charges'!$D:$P,10,FALSE)=0,"",VLOOKUP($A131,'Annex 2 Designated EHV charges'!$D:$P,10,FALSE)),"")</f>
        <v/>
      </c>
      <c r="F131" s="196" t="str">
        <f>IFERROR(IF(VLOOKUP($A131,'Annex 2 Designated EHV charges'!$D:$P,11,FALSE)=0,"",VLOOKUP($A131,'Annex 2 Designated EHV charges'!$D:$P,11,FALSE)),"")</f>
        <v/>
      </c>
      <c r="G131" s="196" t="str">
        <f>IFERROR(IF(VLOOKUP($A131,'Annex 2 Designated EHV charges'!$D:$P,12,FALSE)=0,"",VLOOKUP($A131,'Annex 2 Designated EHV charges'!$D:$P,12,FALSE)),"")</f>
        <v/>
      </c>
      <c r="H131" s="196" t="str">
        <f>IFERROR(IF(VLOOKUP($A131,'Annex 2 Designated EHV charges'!$D:$P,13,FALSE)=0,"",VLOOKUP($A131,'Annex 2 Designated EHV charges'!$D:$P,13,FALSE)),"")</f>
        <v/>
      </c>
    </row>
    <row r="132" spans="1:8" ht="12.75" customHeight="1" x14ac:dyDescent="0.2">
      <c r="A132" s="95" t="str" cm="1">
        <f t="array" ref="A132">IFERROR(INDEX('Annex 2 Designated EHV charges'!$D$10:$D$400, MATCH(0, IF(ISBLANK('Annex 2 Designated EHV charges'!$D$10:$D$400),1, COUNTIF(A$4:$A131, 'Annex 2 Designated EHV charges'!$D$10:$D$400)), 0)),"")</f>
        <v/>
      </c>
      <c r="B132" s="94" t="str">
        <f>IF($A132="","",VLOOKUP($A132,'Annex 2 Designated EHV charges'!$D:$O,2,0))</f>
        <v/>
      </c>
      <c r="C132" s="95" t="str">
        <f>IF($A132="","",VLOOKUP($A132,'Annex 2 Designated EHV charges'!$D:$O,3,0))</f>
        <v/>
      </c>
      <c r="D132" s="94" t="str">
        <f>IF($A132="","",VLOOKUP($A132,'Annex 2 Designated EHV charges'!$D:$O,4,0))</f>
        <v/>
      </c>
      <c r="E132" s="96" t="str">
        <f>IFERROR(IF(VLOOKUP($A132,'Annex 2 Designated EHV charges'!$D:$P,10,FALSE)=0,"",VLOOKUP($A132,'Annex 2 Designated EHV charges'!$D:$P,10,FALSE)),"")</f>
        <v/>
      </c>
      <c r="F132" s="196" t="str">
        <f>IFERROR(IF(VLOOKUP($A132,'Annex 2 Designated EHV charges'!$D:$P,11,FALSE)=0,"",VLOOKUP($A132,'Annex 2 Designated EHV charges'!$D:$P,11,FALSE)),"")</f>
        <v/>
      </c>
      <c r="G132" s="196" t="str">
        <f>IFERROR(IF(VLOOKUP($A132,'Annex 2 Designated EHV charges'!$D:$P,12,FALSE)=0,"",VLOOKUP($A132,'Annex 2 Designated EHV charges'!$D:$P,12,FALSE)),"")</f>
        <v/>
      </c>
      <c r="H132" s="196" t="str">
        <f>IFERROR(IF(VLOOKUP($A132,'Annex 2 Designated EHV charges'!$D:$P,13,FALSE)=0,"",VLOOKUP($A132,'Annex 2 Designated EHV charges'!$D:$P,13,FALSE)),"")</f>
        <v/>
      </c>
    </row>
    <row r="133" spans="1:8" ht="12.75" customHeight="1" x14ac:dyDescent="0.2">
      <c r="A133" s="95" t="str" cm="1">
        <f t="array" ref="A133">IFERROR(INDEX('Annex 2 Designated EHV charges'!$D$10:$D$400, MATCH(0, IF(ISBLANK('Annex 2 Designated EHV charges'!$D$10:$D$400),1, COUNTIF(A$4:$A132, 'Annex 2 Designated EHV charges'!$D$10:$D$400)), 0)),"")</f>
        <v/>
      </c>
      <c r="B133" s="94" t="str">
        <f>IF($A133="","",VLOOKUP($A133,'Annex 2 Designated EHV charges'!$D:$O,2,0))</f>
        <v/>
      </c>
      <c r="C133" s="95" t="str">
        <f>IF($A133="","",VLOOKUP($A133,'Annex 2 Designated EHV charges'!$D:$O,3,0))</f>
        <v/>
      </c>
      <c r="D133" s="94" t="str">
        <f>IF($A133="","",VLOOKUP($A133,'Annex 2 Designated EHV charges'!$D:$O,4,0))</f>
        <v/>
      </c>
      <c r="E133" s="96" t="str">
        <f>IFERROR(IF(VLOOKUP($A133,'Annex 2 Designated EHV charges'!$D:$P,10,FALSE)=0,"",VLOOKUP($A133,'Annex 2 Designated EHV charges'!$D:$P,10,FALSE)),"")</f>
        <v/>
      </c>
      <c r="F133" s="196" t="str">
        <f>IFERROR(IF(VLOOKUP($A133,'Annex 2 Designated EHV charges'!$D:$P,11,FALSE)=0,"",VLOOKUP($A133,'Annex 2 Designated EHV charges'!$D:$P,11,FALSE)),"")</f>
        <v/>
      </c>
      <c r="G133" s="196" t="str">
        <f>IFERROR(IF(VLOOKUP($A133,'Annex 2 Designated EHV charges'!$D:$P,12,FALSE)=0,"",VLOOKUP($A133,'Annex 2 Designated EHV charges'!$D:$P,12,FALSE)),"")</f>
        <v/>
      </c>
      <c r="H133" s="196" t="str">
        <f>IFERROR(IF(VLOOKUP($A133,'Annex 2 Designated EHV charges'!$D:$P,13,FALSE)=0,"",VLOOKUP($A133,'Annex 2 Designated EHV charges'!$D:$P,13,FALSE)),"")</f>
        <v/>
      </c>
    </row>
    <row r="134" spans="1:8" ht="12.75" customHeight="1" x14ac:dyDescent="0.2">
      <c r="A134" s="95" t="str" cm="1">
        <f t="array" ref="A134">IFERROR(INDEX('Annex 2 Designated EHV charges'!$D$10:$D$400, MATCH(0, IF(ISBLANK('Annex 2 Designated EHV charges'!$D$10:$D$400),1, COUNTIF(A$4:$A133, 'Annex 2 Designated EHV charges'!$D$10:$D$400)), 0)),"")</f>
        <v/>
      </c>
      <c r="B134" s="94" t="str">
        <f>IF($A134="","",VLOOKUP($A134,'Annex 2 Designated EHV charges'!$D:$O,2,0))</f>
        <v/>
      </c>
      <c r="C134" s="95" t="str">
        <f>IF($A134="","",VLOOKUP($A134,'Annex 2 Designated EHV charges'!$D:$O,3,0))</f>
        <v/>
      </c>
      <c r="D134" s="94" t="str">
        <f>IF($A134="","",VLOOKUP($A134,'Annex 2 Designated EHV charges'!$D:$O,4,0))</f>
        <v/>
      </c>
      <c r="E134" s="96" t="str">
        <f>IFERROR(IF(VLOOKUP($A134,'Annex 2 Designated EHV charges'!$D:$P,10,FALSE)=0,"",VLOOKUP($A134,'Annex 2 Designated EHV charges'!$D:$P,10,FALSE)),"")</f>
        <v/>
      </c>
      <c r="F134" s="196" t="str">
        <f>IFERROR(IF(VLOOKUP($A134,'Annex 2 Designated EHV charges'!$D:$P,11,FALSE)=0,"",VLOOKUP($A134,'Annex 2 Designated EHV charges'!$D:$P,11,FALSE)),"")</f>
        <v/>
      </c>
      <c r="G134" s="196" t="str">
        <f>IFERROR(IF(VLOOKUP($A134,'Annex 2 Designated EHV charges'!$D:$P,12,FALSE)=0,"",VLOOKUP($A134,'Annex 2 Designated EHV charges'!$D:$P,12,FALSE)),"")</f>
        <v/>
      </c>
      <c r="H134" s="196" t="str">
        <f>IFERROR(IF(VLOOKUP($A134,'Annex 2 Designated EHV charges'!$D:$P,13,FALSE)=0,"",VLOOKUP($A134,'Annex 2 Designated EHV charges'!$D:$P,13,FALSE)),"")</f>
        <v/>
      </c>
    </row>
    <row r="135" spans="1:8" ht="12.75" customHeight="1" x14ac:dyDescent="0.2">
      <c r="A135" s="95" t="str" cm="1">
        <f t="array" ref="A135">IFERROR(INDEX('Annex 2 Designated EHV charges'!$D$10:$D$400, MATCH(0, IF(ISBLANK('Annex 2 Designated EHV charges'!$D$10:$D$400),1, COUNTIF(A$4:$A134, 'Annex 2 Designated EHV charges'!$D$10:$D$400)), 0)),"")</f>
        <v/>
      </c>
      <c r="B135" s="94" t="str">
        <f>IF($A135="","",VLOOKUP($A135,'Annex 2 Designated EHV charges'!$D:$O,2,0))</f>
        <v/>
      </c>
      <c r="C135" s="95" t="str">
        <f>IF($A135="","",VLOOKUP($A135,'Annex 2 Designated EHV charges'!$D:$O,3,0))</f>
        <v/>
      </c>
      <c r="D135" s="94" t="str">
        <f>IF($A135="","",VLOOKUP($A135,'Annex 2 Designated EHV charges'!$D:$O,4,0))</f>
        <v/>
      </c>
      <c r="E135" s="96" t="str">
        <f>IFERROR(IF(VLOOKUP($A135,'Annex 2 Designated EHV charges'!$D:$P,10,FALSE)=0,"",VLOOKUP($A135,'Annex 2 Designated EHV charges'!$D:$P,10,FALSE)),"")</f>
        <v/>
      </c>
      <c r="F135" s="196" t="str">
        <f>IFERROR(IF(VLOOKUP($A135,'Annex 2 Designated EHV charges'!$D:$P,11,FALSE)=0,"",VLOOKUP($A135,'Annex 2 Designated EHV charges'!$D:$P,11,FALSE)),"")</f>
        <v/>
      </c>
      <c r="G135" s="196" t="str">
        <f>IFERROR(IF(VLOOKUP($A135,'Annex 2 Designated EHV charges'!$D:$P,12,FALSE)=0,"",VLOOKUP($A135,'Annex 2 Designated EHV charges'!$D:$P,12,FALSE)),"")</f>
        <v/>
      </c>
      <c r="H135" s="196" t="str">
        <f>IFERROR(IF(VLOOKUP($A135,'Annex 2 Designated EHV charges'!$D:$P,13,FALSE)=0,"",VLOOKUP($A135,'Annex 2 Designated EHV charges'!$D:$P,13,FALSE)),"")</f>
        <v/>
      </c>
    </row>
    <row r="136" spans="1:8" ht="12.75" customHeight="1" x14ac:dyDescent="0.2">
      <c r="A136" s="95" t="str" cm="1">
        <f t="array" ref="A136">IFERROR(INDEX('Annex 2 Designated EHV charges'!$D$10:$D$400, MATCH(0, IF(ISBLANK('Annex 2 Designated EHV charges'!$D$10:$D$400),1, COUNTIF(A$4:$A135, 'Annex 2 Designated EHV charges'!$D$10:$D$400)), 0)),"")</f>
        <v/>
      </c>
      <c r="B136" s="94" t="str">
        <f>IF($A136="","",VLOOKUP($A136,'Annex 2 Designated EHV charges'!$D:$O,2,0))</f>
        <v/>
      </c>
      <c r="C136" s="95" t="str">
        <f>IF($A136="","",VLOOKUP($A136,'Annex 2 Designated EHV charges'!$D:$O,3,0))</f>
        <v/>
      </c>
      <c r="D136" s="94" t="str">
        <f>IF($A136="","",VLOOKUP($A136,'Annex 2 Designated EHV charges'!$D:$O,4,0))</f>
        <v/>
      </c>
      <c r="E136" s="96" t="str">
        <f>IFERROR(IF(VLOOKUP($A136,'Annex 2 Designated EHV charges'!$D:$P,10,FALSE)=0,"",VLOOKUP($A136,'Annex 2 Designated EHV charges'!$D:$P,10,FALSE)),"")</f>
        <v/>
      </c>
      <c r="F136" s="196" t="str">
        <f>IFERROR(IF(VLOOKUP($A136,'Annex 2 Designated EHV charges'!$D:$P,11,FALSE)=0,"",VLOOKUP($A136,'Annex 2 Designated EHV charges'!$D:$P,11,FALSE)),"")</f>
        <v/>
      </c>
      <c r="G136" s="196" t="str">
        <f>IFERROR(IF(VLOOKUP($A136,'Annex 2 Designated EHV charges'!$D:$P,12,FALSE)=0,"",VLOOKUP($A136,'Annex 2 Designated EHV charges'!$D:$P,12,FALSE)),"")</f>
        <v/>
      </c>
      <c r="H136" s="196" t="str">
        <f>IFERROR(IF(VLOOKUP($A136,'Annex 2 Designated EHV charges'!$D:$P,13,FALSE)=0,"",VLOOKUP($A136,'Annex 2 Designated EHV charges'!$D:$P,13,FALSE)),"")</f>
        <v/>
      </c>
    </row>
    <row r="137" spans="1:8" ht="12.75" customHeight="1" x14ac:dyDescent="0.2">
      <c r="A137" s="95" t="str" cm="1">
        <f t="array" ref="A137">IFERROR(INDEX('Annex 2 Designated EHV charges'!$D$10:$D$400, MATCH(0, IF(ISBLANK('Annex 2 Designated EHV charges'!$D$10:$D$400),1, COUNTIF(A$4:$A136, 'Annex 2 Designated EHV charges'!$D$10:$D$400)), 0)),"")</f>
        <v/>
      </c>
      <c r="B137" s="94" t="str">
        <f>IF($A137="","",VLOOKUP($A137,'Annex 2 Designated EHV charges'!$D:$O,2,0))</f>
        <v/>
      </c>
      <c r="C137" s="95" t="str">
        <f>IF($A137="","",VLOOKUP($A137,'Annex 2 Designated EHV charges'!$D:$O,3,0))</f>
        <v/>
      </c>
      <c r="D137" s="94" t="str">
        <f>IF($A137="","",VLOOKUP($A137,'Annex 2 Designated EHV charges'!$D:$O,4,0))</f>
        <v/>
      </c>
      <c r="E137" s="96" t="str">
        <f>IFERROR(IF(VLOOKUP($A137,'Annex 2 Designated EHV charges'!$D:$P,10,FALSE)=0,"",VLOOKUP($A137,'Annex 2 Designated EHV charges'!$D:$P,10,FALSE)),"")</f>
        <v/>
      </c>
      <c r="F137" s="196" t="str">
        <f>IFERROR(IF(VLOOKUP($A137,'Annex 2 Designated EHV charges'!$D:$P,11,FALSE)=0,"",VLOOKUP($A137,'Annex 2 Designated EHV charges'!$D:$P,11,FALSE)),"")</f>
        <v/>
      </c>
      <c r="G137" s="196" t="str">
        <f>IFERROR(IF(VLOOKUP($A137,'Annex 2 Designated EHV charges'!$D:$P,12,FALSE)=0,"",VLOOKUP($A137,'Annex 2 Designated EHV charges'!$D:$P,12,FALSE)),"")</f>
        <v/>
      </c>
      <c r="H137" s="196" t="str">
        <f>IFERROR(IF(VLOOKUP($A137,'Annex 2 Designated EHV charges'!$D:$P,13,FALSE)=0,"",VLOOKUP($A137,'Annex 2 Designated EHV charges'!$D:$P,13,FALSE)),"")</f>
        <v/>
      </c>
    </row>
    <row r="138" spans="1:8" ht="12.75" customHeight="1" x14ac:dyDescent="0.2">
      <c r="A138" s="95" t="str" cm="1">
        <f t="array" ref="A138">IFERROR(INDEX('Annex 2 Designated EHV charges'!$D$10:$D$400, MATCH(0, IF(ISBLANK('Annex 2 Designated EHV charges'!$D$10:$D$400),1, COUNTIF(A$4:$A137, 'Annex 2 Designated EHV charges'!$D$10:$D$400)), 0)),"")</f>
        <v/>
      </c>
      <c r="B138" s="94" t="str">
        <f>IF($A138="","",VLOOKUP($A138,'Annex 2 Designated EHV charges'!$D:$O,2,0))</f>
        <v/>
      </c>
      <c r="C138" s="95" t="str">
        <f>IF($A138="","",VLOOKUP($A138,'Annex 2 Designated EHV charges'!$D:$O,3,0))</f>
        <v/>
      </c>
      <c r="D138" s="94" t="str">
        <f>IF($A138="","",VLOOKUP($A138,'Annex 2 Designated EHV charges'!$D:$O,4,0))</f>
        <v/>
      </c>
      <c r="E138" s="96" t="str">
        <f>IFERROR(IF(VLOOKUP($A138,'Annex 2 Designated EHV charges'!$D:$P,10,FALSE)=0,"",VLOOKUP($A138,'Annex 2 Designated EHV charges'!$D:$P,10,FALSE)),"")</f>
        <v/>
      </c>
      <c r="F138" s="196" t="str">
        <f>IFERROR(IF(VLOOKUP($A138,'Annex 2 Designated EHV charges'!$D:$P,11,FALSE)=0,"",VLOOKUP($A138,'Annex 2 Designated EHV charges'!$D:$P,11,FALSE)),"")</f>
        <v/>
      </c>
      <c r="G138" s="196" t="str">
        <f>IFERROR(IF(VLOOKUP($A138,'Annex 2 Designated EHV charges'!$D:$P,12,FALSE)=0,"",VLOOKUP($A138,'Annex 2 Designated EHV charges'!$D:$P,12,FALSE)),"")</f>
        <v/>
      </c>
      <c r="H138" s="196" t="str">
        <f>IFERROR(IF(VLOOKUP($A138,'Annex 2 Designated EHV charges'!$D:$P,13,FALSE)=0,"",VLOOKUP($A138,'Annex 2 Designated EHV charges'!$D:$P,13,FALSE)),"")</f>
        <v/>
      </c>
    </row>
    <row r="139" spans="1:8" ht="12.75" customHeight="1" x14ac:dyDescent="0.2">
      <c r="A139" s="95" t="str" cm="1">
        <f t="array" ref="A139">IFERROR(INDEX('Annex 2 Designated EHV charges'!$D$10:$D$400, MATCH(0, IF(ISBLANK('Annex 2 Designated EHV charges'!$D$10:$D$400),1, COUNTIF(A$4:$A138, 'Annex 2 Designated EHV charges'!$D$10:$D$400)), 0)),"")</f>
        <v/>
      </c>
      <c r="B139" s="94" t="str">
        <f>IF($A139="","",VLOOKUP($A139,'Annex 2 Designated EHV charges'!$D:$O,2,0))</f>
        <v/>
      </c>
      <c r="C139" s="95" t="str">
        <f>IF($A139="","",VLOOKUP($A139,'Annex 2 Designated EHV charges'!$D:$O,3,0))</f>
        <v/>
      </c>
      <c r="D139" s="94" t="str">
        <f>IF($A139="","",VLOOKUP($A139,'Annex 2 Designated EHV charges'!$D:$O,4,0))</f>
        <v/>
      </c>
      <c r="E139" s="96" t="str">
        <f>IFERROR(IF(VLOOKUP($A139,'Annex 2 Designated EHV charges'!$D:$P,10,FALSE)=0,"",VLOOKUP($A139,'Annex 2 Designated EHV charges'!$D:$P,10,FALSE)),"")</f>
        <v/>
      </c>
      <c r="F139" s="196" t="str">
        <f>IFERROR(IF(VLOOKUP($A139,'Annex 2 Designated EHV charges'!$D:$P,11,FALSE)=0,"",VLOOKUP($A139,'Annex 2 Designated EHV charges'!$D:$P,11,FALSE)),"")</f>
        <v/>
      </c>
      <c r="G139" s="196" t="str">
        <f>IFERROR(IF(VLOOKUP($A139,'Annex 2 Designated EHV charges'!$D:$P,12,FALSE)=0,"",VLOOKUP($A139,'Annex 2 Designated EHV charges'!$D:$P,12,FALSE)),"")</f>
        <v/>
      </c>
      <c r="H139" s="196" t="str">
        <f>IFERROR(IF(VLOOKUP($A139,'Annex 2 Designated EHV charges'!$D:$P,13,FALSE)=0,"",VLOOKUP($A139,'Annex 2 Designated EHV charges'!$D:$P,13,FALSE)),"")</f>
        <v/>
      </c>
    </row>
    <row r="140" spans="1:8" ht="12.75" customHeight="1" x14ac:dyDescent="0.2">
      <c r="A140" s="95" t="str" cm="1">
        <f t="array" ref="A140">IFERROR(INDEX('Annex 2 Designated EHV charges'!$D$10:$D$400, MATCH(0, IF(ISBLANK('Annex 2 Designated EHV charges'!$D$10:$D$400),1, COUNTIF(A$4:$A139, 'Annex 2 Designated EHV charges'!$D$10:$D$400)), 0)),"")</f>
        <v/>
      </c>
      <c r="B140" s="94" t="str">
        <f>IF($A140="","",VLOOKUP($A140,'Annex 2 Designated EHV charges'!$D:$O,2,0))</f>
        <v/>
      </c>
      <c r="C140" s="95" t="str">
        <f>IF($A140="","",VLOOKUP($A140,'Annex 2 Designated EHV charges'!$D:$O,3,0))</f>
        <v/>
      </c>
      <c r="D140" s="94" t="str">
        <f>IF($A140="","",VLOOKUP($A140,'Annex 2 Designated EHV charges'!$D:$O,4,0))</f>
        <v/>
      </c>
      <c r="E140" s="96" t="str">
        <f>IFERROR(IF(VLOOKUP($A140,'Annex 2 Designated EHV charges'!$D:$P,10,FALSE)=0,"",VLOOKUP($A140,'Annex 2 Designated EHV charges'!$D:$P,10,FALSE)),"")</f>
        <v/>
      </c>
      <c r="F140" s="196" t="str">
        <f>IFERROR(IF(VLOOKUP($A140,'Annex 2 Designated EHV charges'!$D:$P,11,FALSE)=0,"",VLOOKUP($A140,'Annex 2 Designated EHV charges'!$D:$P,11,FALSE)),"")</f>
        <v/>
      </c>
      <c r="G140" s="196" t="str">
        <f>IFERROR(IF(VLOOKUP($A140,'Annex 2 Designated EHV charges'!$D:$P,12,FALSE)=0,"",VLOOKUP($A140,'Annex 2 Designated EHV charges'!$D:$P,12,FALSE)),"")</f>
        <v/>
      </c>
      <c r="H140" s="196" t="str">
        <f>IFERROR(IF(VLOOKUP($A140,'Annex 2 Designated EHV charges'!$D:$P,13,FALSE)=0,"",VLOOKUP($A140,'Annex 2 Designated EHV charges'!$D:$P,13,FALSE)),"")</f>
        <v/>
      </c>
    </row>
    <row r="141" spans="1:8" ht="12.75" customHeight="1" x14ac:dyDescent="0.2">
      <c r="A141" s="95" t="str" cm="1">
        <f t="array" ref="A141">IFERROR(INDEX('Annex 2 Designated EHV charges'!$D$10:$D$400, MATCH(0, IF(ISBLANK('Annex 2 Designated EHV charges'!$D$10:$D$400),1, COUNTIF(A$4:$A140, 'Annex 2 Designated EHV charges'!$D$10:$D$400)), 0)),"")</f>
        <v/>
      </c>
      <c r="B141" s="94" t="str">
        <f>IF($A141="","",VLOOKUP($A141,'Annex 2 Designated EHV charges'!$D:$O,2,0))</f>
        <v/>
      </c>
      <c r="C141" s="95" t="str">
        <f>IF($A141="","",VLOOKUP($A141,'Annex 2 Designated EHV charges'!$D:$O,3,0))</f>
        <v/>
      </c>
      <c r="D141" s="94" t="str">
        <f>IF($A141="","",VLOOKUP($A141,'Annex 2 Designated EHV charges'!$D:$O,4,0))</f>
        <v/>
      </c>
      <c r="E141" s="96" t="str">
        <f>IFERROR(IF(VLOOKUP($A141,'Annex 2 Designated EHV charges'!$D:$P,10,FALSE)=0,"",VLOOKUP($A141,'Annex 2 Designated EHV charges'!$D:$P,10,FALSE)),"")</f>
        <v/>
      </c>
      <c r="F141" s="196" t="str">
        <f>IFERROR(IF(VLOOKUP($A141,'Annex 2 Designated EHV charges'!$D:$P,11,FALSE)=0,"",VLOOKUP($A141,'Annex 2 Designated EHV charges'!$D:$P,11,FALSE)),"")</f>
        <v/>
      </c>
      <c r="G141" s="196" t="str">
        <f>IFERROR(IF(VLOOKUP($A141,'Annex 2 Designated EHV charges'!$D:$P,12,FALSE)=0,"",VLOOKUP($A141,'Annex 2 Designated EHV charges'!$D:$P,12,FALSE)),"")</f>
        <v/>
      </c>
      <c r="H141" s="196" t="str">
        <f>IFERROR(IF(VLOOKUP($A141,'Annex 2 Designated EHV charges'!$D:$P,13,FALSE)=0,"",VLOOKUP($A141,'Annex 2 Designated EHV charges'!$D:$P,13,FALSE)),"")</f>
        <v/>
      </c>
    </row>
    <row r="142" spans="1:8" ht="12.75" customHeight="1" x14ac:dyDescent="0.2">
      <c r="A142" s="95" t="str" cm="1">
        <f t="array" ref="A142">IFERROR(INDEX('Annex 2 Designated EHV charges'!$D$10:$D$400, MATCH(0, IF(ISBLANK('Annex 2 Designated EHV charges'!$D$10:$D$400),1, COUNTIF(A$4:$A141, 'Annex 2 Designated EHV charges'!$D$10:$D$400)), 0)),"")</f>
        <v/>
      </c>
      <c r="B142" s="94" t="str">
        <f>IF($A142="","",VLOOKUP($A142,'Annex 2 Designated EHV charges'!$D:$O,2,0))</f>
        <v/>
      </c>
      <c r="C142" s="95" t="str">
        <f>IF($A142="","",VLOOKUP($A142,'Annex 2 Designated EHV charges'!$D:$O,3,0))</f>
        <v/>
      </c>
      <c r="D142" s="94" t="str">
        <f>IF($A142="","",VLOOKUP($A142,'Annex 2 Designated EHV charges'!$D:$O,4,0))</f>
        <v/>
      </c>
      <c r="E142" s="96" t="str">
        <f>IFERROR(IF(VLOOKUP($A142,'Annex 2 Designated EHV charges'!$D:$P,10,FALSE)=0,"",VLOOKUP($A142,'Annex 2 Designated EHV charges'!$D:$P,10,FALSE)),"")</f>
        <v/>
      </c>
      <c r="F142" s="196" t="str">
        <f>IFERROR(IF(VLOOKUP($A142,'Annex 2 Designated EHV charges'!$D:$P,11,FALSE)=0,"",VLOOKUP($A142,'Annex 2 Designated EHV charges'!$D:$P,11,FALSE)),"")</f>
        <v/>
      </c>
      <c r="G142" s="196" t="str">
        <f>IFERROR(IF(VLOOKUP($A142,'Annex 2 Designated EHV charges'!$D:$P,12,FALSE)=0,"",VLOOKUP($A142,'Annex 2 Designated EHV charges'!$D:$P,12,FALSE)),"")</f>
        <v/>
      </c>
      <c r="H142" s="196" t="str">
        <f>IFERROR(IF(VLOOKUP($A142,'Annex 2 Designated EHV charges'!$D:$P,13,FALSE)=0,"",VLOOKUP($A142,'Annex 2 Designated EHV charges'!$D:$P,13,FALSE)),"")</f>
        <v/>
      </c>
    </row>
    <row r="143" spans="1:8" ht="12.75" customHeight="1" x14ac:dyDescent="0.2">
      <c r="A143" s="95" t="str" cm="1">
        <f t="array" ref="A143">IFERROR(INDEX('Annex 2 Designated EHV charges'!$D$10:$D$400, MATCH(0, IF(ISBLANK('Annex 2 Designated EHV charges'!$D$10:$D$400),1, COUNTIF(A$4:$A142, 'Annex 2 Designated EHV charges'!$D$10:$D$400)), 0)),"")</f>
        <v/>
      </c>
      <c r="B143" s="94" t="str">
        <f>IF($A143="","",VLOOKUP($A143,'Annex 2 Designated EHV charges'!$D:$O,2,0))</f>
        <v/>
      </c>
      <c r="C143" s="95" t="str">
        <f>IF($A143="","",VLOOKUP($A143,'Annex 2 Designated EHV charges'!$D:$O,3,0))</f>
        <v/>
      </c>
      <c r="D143" s="94" t="str">
        <f>IF($A143="","",VLOOKUP($A143,'Annex 2 Designated EHV charges'!$D:$O,4,0))</f>
        <v/>
      </c>
      <c r="E143" s="96" t="str">
        <f>IFERROR(IF(VLOOKUP($A143,'Annex 2 Designated EHV charges'!$D:$P,10,FALSE)=0,"",VLOOKUP($A143,'Annex 2 Designated EHV charges'!$D:$P,10,FALSE)),"")</f>
        <v/>
      </c>
      <c r="F143" s="196" t="str">
        <f>IFERROR(IF(VLOOKUP($A143,'Annex 2 Designated EHV charges'!$D:$P,11,FALSE)=0,"",VLOOKUP($A143,'Annex 2 Designated EHV charges'!$D:$P,11,FALSE)),"")</f>
        <v/>
      </c>
      <c r="G143" s="196" t="str">
        <f>IFERROR(IF(VLOOKUP($A143,'Annex 2 Designated EHV charges'!$D:$P,12,FALSE)=0,"",VLOOKUP($A143,'Annex 2 Designated EHV charges'!$D:$P,12,FALSE)),"")</f>
        <v/>
      </c>
      <c r="H143" s="196" t="str">
        <f>IFERROR(IF(VLOOKUP($A143,'Annex 2 Designated EHV charges'!$D:$P,13,FALSE)=0,"",VLOOKUP($A143,'Annex 2 Designated EHV charges'!$D:$P,13,FALSE)),"")</f>
        <v/>
      </c>
    </row>
    <row r="144" spans="1:8" ht="12.75" customHeight="1" x14ac:dyDescent="0.2">
      <c r="A144" s="95" t="str" cm="1">
        <f t="array" ref="A144">IFERROR(INDEX('Annex 2 Designated EHV charges'!$D$10:$D$400, MATCH(0, IF(ISBLANK('Annex 2 Designated EHV charges'!$D$10:$D$400),1, COUNTIF(A$4:$A143, 'Annex 2 Designated EHV charges'!$D$10:$D$400)), 0)),"")</f>
        <v/>
      </c>
      <c r="B144" s="94" t="str">
        <f>IF($A144="","",VLOOKUP($A144,'Annex 2 Designated EHV charges'!$D:$O,2,0))</f>
        <v/>
      </c>
      <c r="C144" s="95" t="str">
        <f>IF($A144="","",VLOOKUP($A144,'Annex 2 Designated EHV charges'!$D:$O,3,0))</f>
        <v/>
      </c>
      <c r="D144" s="94" t="str">
        <f>IF($A144="","",VLOOKUP($A144,'Annex 2 Designated EHV charges'!$D:$O,4,0))</f>
        <v/>
      </c>
      <c r="E144" s="96" t="str">
        <f>IFERROR(IF(VLOOKUP($A144,'Annex 2 Designated EHV charges'!$D:$P,10,FALSE)=0,"",VLOOKUP($A144,'Annex 2 Designated EHV charges'!$D:$P,10,FALSE)),"")</f>
        <v/>
      </c>
      <c r="F144" s="196" t="str">
        <f>IFERROR(IF(VLOOKUP($A144,'Annex 2 Designated EHV charges'!$D:$P,11,FALSE)=0,"",VLOOKUP($A144,'Annex 2 Designated EHV charges'!$D:$P,11,FALSE)),"")</f>
        <v/>
      </c>
      <c r="G144" s="196" t="str">
        <f>IFERROR(IF(VLOOKUP($A144,'Annex 2 Designated EHV charges'!$D:$P,12,FALSE)=0,"",VLOOKUP($A144,'Annex 2 Designated EHV charges'!$D:$P,12,FALSE)),"")</f>
        <v/>
      </c>
      <c r="H144" s="196" t="str">
        <f>IFERROR(IF(VLOOKUP($A144,'Annex 2 Designated EHV charges'!$D:$P,13,FALSE)=0,"",VLOOKUP($A144,'Annex 2 Designated EHV charges'!$D:$P,13,FALSE)),"")</f>
        <v/>
      </c>
    </row>
    <row r="145" spans="1:8" ht="12.75" customHeight="1" x14ac:dyDescent="0.2">
      <c r="A145" s="95" t="str" cm="1">
        <f t="array" ref="A145">IFERROR(INDEX('Annex 2 Designated EHV charges'!$D$10:$D$400, MATCH(0, IF(ISBLANK('Annex 2 Designated EHV charges'!$D$10:$D$400),1, COUNTIF(A$4:$A144, 'Annex 2 Designated EHV charges'!$D$10:$D$400)), 0)),"")</f>
        <v/>
      </c>
      <c r="B145" s="94" t="str">
        <f>IF($A145="","",VLOOKUP($A145,'Annex 2 Designated EHV charges'!$D:$O,2,0))</f>
        <v/>
      </c>
      <c r="C145" s="95" t="str">
        <f>IF($A145="","",VLOOKUP($A145,'Annex 2 Designated EHV charges'!$D:$O,3,0))</f>
        <v/>
      </c>
      <c r="D145" s="94" t="str">
        <f>IF($A145="","",VLOOKUP($A145,'Annex 2 Designated EHV charges'!$D:$O,4,0))</f>
        <v/>
      </c>
      <c r="E145" s="96" t="str">
        <f>IFERROR(IF(VLOOKUP($A145,'Annex 2 Designated EHV charges'!$D:$P,10,FALSE)=0,"",VLOOKUP($A145,'Annex 2 Designated EHV charges'!$D:$P,10,FALSE)),"")</f>
        <v/>
      </c>
      <c r="F145" s="196" t="str">
        <f>IFERROR(IF(VLOOKUP($A145,'Annex 2 Designated EHV charges'!$D:$P,11,FALSE)=0,"",VLOOKUP($A145,'Annex 2 Designated EHV charges'!$D:$P,11,FALSE)),"")</f>
        <v/>
      </c>
      <c r="G145" s="196" t="str">
        <f>IFERROR(IF(VLOOKUP($A145,'Annex 2 Designated EHV charges'!$D:$P,12,FALSE)=0,"",VLOOKUP($A145,'Annex 2 Designated EHV charges'!$D:$P,12,FALSE)),"")</f>
        <v/>
      </c>
      <c r="H145" s="196" t="str">
        <f>IFERROR(IF(VLOOKUP($A145,'Annex 2 Designated EHV charges'!$D:$P,13,FALSE)=0,"",VLOOKUP($A145,'Annex 2 Designated EHV charges'!$D:$P,13,FALSE)),"")</f>
        <v/>
      </c>
    </row>
    <row r="146" spans="1:8" ht="12.75" customHeight="1" x14ac:dyDescent="0.2">
      <c r="A146" s="95" t="str" cm="1">
        <f t="array" ref="A146">IFERROR(INDEX('Annex 2 Designated EHV charges'!$D$10:$D$400, MATCH(0, IF(ISBLANK('Annex 2 Designated EHV charges'!$D$10:$D$400),1, COUNTIF(A$4:$A145, 'Annex 2 Designated EHV charges'!$D$10:$D$400)), 0)),"")</f>
        <v/>
      </c>
      <c r="B146" s="94" t="str">
        <f>IF($A146="","",VLOOKUP($A146,'Annex 2 Designated EHV charges'!$D:$O,2,0))</f>
        <v/>
      </c>
      <c r="C146" s="95" t="str">
        <f>IF($A146="","",VLOOKUP($A146,'Annex 2 Designated EHV charges'!$D:$O,3,0))</f>
        <v/>
      </c>
      <c r="D146" s="94" t="str">
        <f>IF($A146="","",VLOOKUP($A146,'Annex 2 Designated EHV charges'!$D:$O,4,0))</f>
        <v/>
      </c>
      <c r="E146" s="96" t="str">
        <f>IFERROR(IF(VLOOKUP($A146,'Annex 2 Designated EHV charges'!$D:$P,10,FALSE)=0,"",VLOOKUP($A146,'Annex 2 Designated EHV charges'!$D:$P,10,FALSE)),"")</f>
        <v/>
      </c>
      <c r="F146" s="196" t="str">
        <f>IFERROR(IF(VLOOKUP($A146,'Annex 2 Designated EHV charges'!$D:$P,11,FALSE)=0,"",VLOOKUP($A146,'Annex 2 Designated EHV charges'!$D:$P,11,FALSE)),"")</f>
        <v/>
      </c>
      <c r="G146" s="196" t="str">
        <f>IFERROR(IF(VLOOKUP($A146,'Annex 2 Designated EHV charges'!$D:$P,12,FALSE)=0,"",VLOOKUP($A146,'Annex 2 Designated EHV charges'!$D:$P,12,FALSE)),"")</f>
        <v/>
      </c>
      <c r="H146" s="196" t="str">
        <f>IFERROR(IF(VLOOKUP($A146,'Annex 2 Designated EHV charges'!$D:$P,13,FALSE)=0,"",VLOOKUP($A146,'Annex 2 Designated EHV charges'!$D:$P,13,FALSE)),"")</f>
        <v/>
      </c>
    </row>
    <row r="147" spans="1:8" ht="12.75" customHeight="1" x14ac:dyDescent="0.2">
      <c r="A147" s="95" t="str" cm="1">
        <f t="array" ref="A147">IFERROR(INDEX('Annex 2 Designated EHV charges'!$D$10:$D$400, MATCH(0, IF(ISBLANK('Annex 2 Designated EHV charges'!$D$10:$D$400),1, COUNTIF(A$4:$A146, 'Annex 2 Designated EHV charges'!$D$10:$D$400)), 0)),"")</f>
        <v/>
      </c>
      <c r="B147" s="94" t="str">
        <f>IF($A147="","",VLOOKUP($A147,'Annex 2 Designated EHV charges'!$D:$O,2,0))</f>
        <v/>
      </c>
      <c r="C147" s="95" t="str">
        <f>IF($A147="","",VLOOKUP($A147,'Annex 2 Designated EHV charges'!$D:$O,3,0))</f>
        <v/>
      </c>
      <c r="D147" s="94" t="str">
        <f>IF($A147="","",VLOOKUP($A147,'Annex 2 Designated EHV charges'!$D:$O,4,0))</f>
        <v/>
      </c>
      <c r="E147" s="96" t="str">
        <f>IFERROR(IF(VLOOKUP($A147,'Annex 2 Designated EHV charges'!$D:$P,10,FALSE)=0,"",VLOOKUP($A147,'Annex 2 Designated EHV charges'!$D:$P,10,FALSE)),"")</f>
        <v/>
      </c>
      <c r="F147" s="196" t="str">
        <f>IFERROR(IF(VLOOKUP($A147,'Annex 2 Designated EHV charges'!$D:$P,11,FALSE)=0,"",VLOOKUP($A147,'Annex 2 Designated EHV charges'!$D:$P,11,FALSE)),"")</f>
        <v/>
      </c>
      <c r="G147" s="196" t="str">
        <f>IFERROR(IF(VLOOKUP($A147,'Annex 2 Designated EHV charges'!$D:$P,12,FALSE)=0,"",VLOOKUP($A147,'Annex 2 Designated EHV charges'!$D:$P,12,FALSE)),"")</f>
        <v/>
      </c>
      <c r="H147" s="196" t="str">
        <f>IFERROR(IF(VLOOKUP($A147,'Annex 2 Designated EHV charges'!$D:$P,13,FALSE)=0,"",VLOOKUP($A147,'Annex 2 Designated EHV charges'!$D:$P,13,FALSE)),"")</f>
        <v/>
      </c>
    </row>
    <row r="148" spans="1:8" ht="12.75" customHeight="1" x14ac:dyDescent="0.2">
      <c r="A148" s="95" t="str" cm="1">
        <f t="array" ref="A148">IFERROR(INDEX('Annex 2 Designated EHV charges'!$D$10:$D$400, MATCH(0, IF(ISBLANK('Annex 2 Designated EHV charges'!$D$10:$D$400),1, COUNTIF(A$4:$A147, 'Annex 2 Designated EHV charges'!$D$10:$D$400)), 0)),"")</f>
        <v/>
      </c>
      <c r="B148" s="94" t="str">
        <f>IF($A148="","",VLOOKUP($A148,'Annex 2 Designated EHV charges'!$D:$O,2,0))</f>
        <v/>
      </c>
      <c r="C148" s="95" t="str">
        <f>IF($A148="","",VLOOKUP($A148,'Annex 2 Designated EHV charges'!$D:$O,3,0))</f>
        <v/>
      </c>
      <c r="D148" s="94" t="str">
        <f>IF($A148="","",VLOOKUP($A148,'Annex 2 Designated EHV charges'!$D:$O,4,0))</f>
        <v/>
      </c>
      <c r="E148" s="96" t="str">
        <f>IFERROR(IF(VLOOKUP($A148,'Annex 2 Designated EHV charges'!$D:$P,10,FALSE)=0,"",VLOOKUP($A148,'Annex 2 Designated EHV charges'!$D:$P,10,FALSE)),"")</f>
        <v/>
      </c>
      <c r="F148" s="196" t="str">
        <f>IFERROR(IF(VLOOKUP($A148,'Annex 2 Designated EHV charges'!$D:$P,11,FALSE)=0,"",VLOOKUP($A148,'Annex 2 Designated EHV charges'!$D:$P,11,FALSE)),"")</f>
        <v/>
      </c>
      <c r="G148" s="196" t="str">
        <f>IFERROR(IF(VLOOKUP($A148,'Annex 2 Designated EHV charges'!$D:$P,12,FALSE)=0,"",VLOOKUP($A148,'Annex 2 Designated EHV charges'!$D:$P,12,FALSE)),"")</f>
        <v/>
      </c>
      <c r="H148" s="196" t="str">
        <f>IFERROR(IF(VLOOKUP($A148,'Annex 2 Designated EHV charges'!$D:$P,13,FALSE)=0,"",VLOOKUP($A148,'Annex 2 Designated EHV charges'!$D:$P,13,FALSE)),"")</f>
        <v/>
      </c>
    </row>
    <row r="149" spans="1:8" ht="12.75" customHeight="1" x14ac:dyDescent="0.2">
      <c r="A149" s="95" t="str" cm="1">
        <f t="array" ref="A149">IFERROR(INDEX('Annex 2 Designated EHV charges'!$D$10:$D$400, MATCH(0, IF(ISBLANK('Annex 2 Designated EHV charges'!$D$10:$D$400),1, COUNTIF(A$4:$A148, 'Annex 2 Designated EHV charges'!$D$10:$D$400)), 0)),"")</f>
        <v/>
      </c>
      <c r="B149" s="94" t="str">
        <f>IF($A149="","",VLOOKUP($A149,'Annex 2 Designated EHV charges'!$D:$O,2,0))</f>
        <v/>
      </c>
      <c r="C149" s="95" t="str">
        <f>IF($A149="","",VLOOKUP($A149,'Annex 2 Designated EHV charges'!$D:$O,3,0))</f>
        <v/>
      </c>
      <c r="D149" s="94" t="str">
        <f>IF($A149="","",VLOOKUP($A149,'Annex 2 Designated EHV charges'!$D:$O,4,0))</f>
        <v/>
      </c>
      <c r="E149" s="96" t="str">
        <f>IFERROR(IF(VLOOKUP($A149,'Annex 2 Designated EHV charges'!$D:$P,10,FALSE)=0,"",VLOOKUP($A149,'Annex 2 Designated EHV charges'!$D:$P,10,FALSE)),"")</f>
        <v/>
      </c>
      <c r="F149" s="196" t="str">
        <f>IFERROR(IF(VLOOKUP($A149,'Annex 2 Designated EHV charges'!$D:$P,11,FALSE)=0,"",VLOOKUP($A149,'Annex 2 Designated EHV charges'!$D:$P,11,FALSE)),"")</f>
        <v/>
      </c>
      <c r="G149" s="196" t="str">
        <f>IFERROR(IF(VLOOKUP($A149,'Annex 2 Designated EHV charges'!$D:$P,12,FALSE)=0,"",VLOOKUP($A149,'Annex 2 Designated EHV charges'!$D:$P,12,FALSE)),"")</f>
        <v/>
      </c>
      <c r="H149" s="196" t="str">
        <f>IFERROR(IF(VLOOKUP($A149,'Annex 2 Designated EHV charges'!$D:$P,13,FALSE)=0,"",VLOOKUP($A149,'Annex 2 Designated EHV charges'!$D:$P,13,FALSE)),"")</f>
        <v/>
      </c>
    </row>
    <row r="150" spans="1:8" ht="12.75" customHeight="1" x14ac:dyDescent="0.2">
      <c r="A150" s="95" t="str" cm="1">
        <f t="array" ref="A150">IFERROR(INDEX('Annex 2 Designated EHV charges'!$D$10:$D$400, MATCH(0, IF(ISBLANK('Annex 2 Designated EHV charges'!$D$10:$D$400),1, COUNTIF(A$4:$A149, 'Annex 2 Designated EHV charges'!$D$10:$D$400)), 0)),"")</f>
        <v/>
      </c>
      <c r="B150" s="94" t="str">
        <f>IF($A150="","",VLOOKUP($A150,'Annex 2 Designated EHV charges'!$D:$O,2,0))</f>
        <v/>
      </c>
      <c r="C150" s="95" t="str">
        <f>IF($A150="","",VLOOKUP($A150,'Annex 2 Designated EHV charges'!$D:$O,3,0))</f>
        <v/>
      </c>
      <c r="D150" s="94" t="str">
        <f>IF($A150="","",VLOOKUP($A150,'Annex 2 Designated EHV charges'!$D:$O,4,0))</f>
        <v/>
      </c>
      <c r="E150" s="96" t="str">
        <f>IFERROR(IF(VLOOKUP($A150,'Annex 2 Designated EHV charges'!$D:$P,10,FALSE)=0,"",VLOOKUP($A150,'Annex 2 Designated EHV charges'!$D:$P,10,FALSE)),"")</f>
        <v/>
      </c>
      <c r="F150" s="196" t="str">
        <f>IFERROR(IF(VLOOKUP($A150,'Annex 2 Designated EHV charges'!$D:$P,11,FALSE)=0,"",VLOOKUP($A150,'Annex 2 Designated EHV charges'!$D:$P,11,FALSE)),"")</f>
        <v/>
      </c>
      <c r="G150" s="196" t="str">
        <f>IFERROR(IF(VLOOKUP($A150,'Annex 2 Designated EHV charges'!$D:$P,12,FALSE)=0,"",VLOOKUP($A150,'Annex 2 Designated EHV charges'!$D:$P,12,FALSE)),"")</f>
        <v/>
      </c>
      <c r="H150" s="196" t="str">
        <f>IFERROR(IF(VLOOKUP($A150,'Annex 2 Designated EHV charges'!$D:$P,13,FALSE)=0,"",VLOOKUP($A150,'Annex 2 Designated EHV charges'!$D:$P,13,FALSE)),"")</f>
        <v/>
      </c>
    </row>
    <row r="151" spans="1:8" ht="12.75" customHeight="1" x14ac:dyDescent="0.2">
      <c r="A151" s="95" t="str" cm="1">
        <f t="array" ref="A151">IFERROR(INDEX('Annex 2 Designated EHV charges'!$D$10:$D$400, MATCH(0, IF(ISBLANK('Annex 2 Designated EHV charges'!$D$10:$D$400),1, COUNTIF(A$4:$A150, 'Annex 2 Designated EHV charges'!$D$10:$D$400)), 0)),"")</f>
        <v/>
      </c>
      <c r="B151" s="94" t="str">
        <f>IF($A151="","",VLOOKUP($A151,'Annex 2 Designated EHV charges'!$D:$O,2,0))</f>
        <v/>
      </c>
      <c r="C151" s="95" t="str">
        <f>IF($A151="","",VLOOKUP($A151,'Annex 2 Designated EHV charges'!$D:$O,3,0))</f>
        <v/>
      </c>
      <c r="D151" s="94" t="str">
        <f>IF($A151="","",VLOOKUP($A151,'Annex 2 Designated EHV charges'!$D:$O,4,0))</f>
        <v/>
      </c>
      <c r="E151" s="96" t="str">
        <f>IFERROR(IF(VLOOKUP($A151,'Annex 2 Designated EHV charges'!$D:$P,10,FALSE)=0,"",VLOOKUP($A151,'Annex 2 Designated EHV charges'!$D:$P,10,FALSE)),"")</f>
        <v/>
      </c>
      <c r="F151" s="196" t="str">
        <f>IFERROR(IF(VLOOKUP($A151,'Annex 2 Designated EHV charges'!$D:$P,11,FALSE)=0,"",VLOOKUP($A151,'Annex 2 Designated EHV charges'!$D:$P,11,FALSE)),"")</f>
        <v/>
      </c>
      <c r="G151" s="196" t="str">
        <f>IFERROR(IF(VLOOKUP($A151,'Annex 2 Designated EHV charges'!$D:$P,12,FALSE)=0,"",VLOOKUP($A151,'Annex 2 Designated EHV charges'!$D:$P,12,FALSE)),"")</f>
        <v/>
      </c>
      <c r="H151" s="196" t="str">
        <f>IFERROR(IF(VLOOKUP($A151,'Annex 2 Designated EHV charges'!$D:$P,13,FALSE)=0,"",VLOOKUP($A151,'Annex 2 Designated EHV charges'!$D:$P,13,FALSE)),"")</f>
        <v/>
      </c>
    </row>
    <row r="152" spans="1:8" x14ac:dyDescent="0.2">
      <c r="A152" s="95" t="str" cm="1">
        <f t="array" ref="A152">IFERROR(INDEX('Annex 2 Designated EHV charges'!$D$10:$D$400, MATCH(0, IF(ISBLANK('Annex 2 Designated EHV charges'!$D$10:$D$400),1, COUNTIF(A$4:$A151, 'Annex 2 Designated EHV charges'!$D$10:$D$400)), 0)),"")</f>
        <v/>
      </c>
      <c r="B152" s="94" t="str">
        <f>IF($A152="","",VLOOKUP($A152,'Annex 2 Designated EHV charges'!$D:$O,2,0))</f>
        <v/>
      </c>
      <c r="C152" s="95" t="str">
        <f>IF($A152="","",VLOOKUP($A152,'Annex 2 Designated EHV charges'!$D:$O,3,0))</f>
        <v/>
      </c>
      <c r="D152" s="94" t="str">
        <f>IF($A152="","",VLOOKUP($A152,'Annex 2 Designated EHV charges'!$D:$O,4,0))</f>
        <v/>
      </c>
      <c r="E152" s="96" t="str">
        <f>IFERROR(IF(VLOOKUP($A152,'Annex 2 Designated EHV charges'!$D:$P,10,FALSE)=0,"",VLOOKUP($A152,'Annex 2 Designated EHV charges'!$D:$P,10,FALSE)),"")</f>
        <v/>
      </c>
      <c r="F152" s="196" t="str">
        <f>IFERROR(IF(VLOOKUP($A152,'Annex 2 Designated EHV charges'!$D:$P,11,FALSE)=0,"",VLOOKUP($A152,'Annex 2 Designated EHV charges'!$D:$P,11,FALSE)),"")</f>
        <v/>
      </c>
      <c r="G152" s="196" t="str">
        <f>IFERROR(IF(VLOOKUP($A152,'Annex 2 Designated EHV charges'!$D:$P,12,FALSE)=0,"",VLOOKUP($A152,'Annex 2 Designated EHV charges'!$D:$P,12,FALSE)),"")</f>
        <v/>
      </c>
      <c r="H152" s="196" t="str">
        <f>IFERROR(IF(VLOOKUP($A152,'Annex 2 Designated EHV charges'!$D:$P,13,FALSE)=0,"",VLOOKUP($A152,'Annex 2 Designated EHV charges'!$D:$P,13,FALSE)),"")</f>
        <v/>
      </c>
    </row>
    <row r="153" spans="1:8" x14ac:dyDescent="0.2">
      <c r="A153" s="95" t="str" cm="1">
        <f t="array" ref="A153">IFERROR(INDEX('Annex 2 Designated EHV charges'!$D$10:$D$400, MATCH(0, IF(ISBLANK('Annex 2 Designated EHV charges'!$D$10:$D$400),1, COUNTIF(A$4:$A152, 'Annex 2 Designated EHV charges'!$D$10:$D$400)), 0)),"")</f>
        <v/>
      </c>
      <c r="B153" s="94" t="str">
        <f>IF($A153="","",VLOOKUP($A153,'Annex 2 Designated EHV charges'!$D:$O,2,0))</f>
        <v/>
      </c>
      <c r="C153" s="95" t="str">
        <f>IF($A153="","",VLOOKUP($A153,'Annex 2 Designated EHV charges'!$D:$O,3,0))</f>
        <v/>
      </c>
      <c r="D153" s="94" t="str">
        <f>IF($A153="","",VLOOKUP($A153,'Annex 2 Designated EHV charges'!$D:$O,4,0))</f>
        <v/>
      </c>
      <c r="E153" s="96" t="str">
        <f>IFERROR(IF(VLOOKUP($A153,'Annex 2 Designated EHV charges'!$D:$P,10,FALSE)=0,"",VLOOKUP($A153,'Annex 2 Designated EHV charges'!$D:$P,10,FALSE)),"")</f>
        <v/>
      </c>
      <c r="F153" s="196" t="str">
        <f>IFERROR(IF(VLOOKUP($A153,'Annex 2 Designated EHV charges'!$D:$P,11,FALSE)=0,"",VLOOKUP($A153,'Annex 2 Designated EHV charges'!$D:$P,11,FALSE)),"")</f>
        <v/>
      </c>
      <c r="G153" s="196" t="str">
        <f>IFERROR(IF(VLOOKUP($A153,'Annex 2 Designated EHV charges'!$D:$P,12,FALSE)=0,"",VLOOKUP($A153,'Annex 2 Designated EHV charges'!$D:$P,12,FALSE)),"")</f>
        <v/>
      </c>
      <c r="H153" s="196" t="str">
        <f>IFERROR(IF(VLOOKUP($A153,'Annex 2 Designated EHV charges'!$D:$P,13,FALSE)=0,"",VLOOKUP($A153,'Annex 2 Designated EHV charges'!$D:$P,13,FALSE)),"")</f>
        <v/>
      </c>
    </row>
    <row r="154" spans="1:8" x14ac:dyDescent="0.2">
      <c r="A154" s="95" t="str" cm="1">
        <f t="array" ref="A154">IFERROR(INDEX('Annex 2 Designated EHV charges'!$D$10:$D$400, MATCH(0, IF(ISBLANK('Annex 2 Designated EHV charges'!$D$10:$D$400),1, COUNTIF(A$4:$A153, 'Annex 2 Designated EHV charges'!$D$10:$D$400)), 0)),"")</f>
        <v/>
      </c>
      <c r="B154" s="94" t="str">
        <f>IF($A154="","",VLOOKUP($A154,'Annex 2 Designated EHV charges'!$D:$O,2,0))</f>
        <v/>
      </c>
      <c r="C154" s="95" t="str">
        <f>IF($A154="","",VLOOKUP($A154,'Annex 2 Designated EHV charges'!$D:$O,3,0))</f>
        <v/>
      </c>
      <c r="D154" s="94" t="str">
        <f>IF($A154="","",VLOOKUP($A154,'Annex 2 Designated EHV charges'!$D:$O,4,0))</f>
        <v/>
      </c>
      <c r="E154" s="96" t="str">
        <f>IFERROR(IF(VLOOKUP($A154,'Annex 2 Designated EHV charges'!$D:$P,10,FALSE)=0,"",VLOOKUP($A154,'Annex 2 Designated EHV charges'!$D:$P,10,FALSE)),"")</f>
        <v/>
      </c>
      <c r="F154" s="196" t="str">
        <f>IFERROR(IF(VLOOKUP($A154,'Annex 2 Designated EHV charges'!$D:$P,11,FALSE)=0,"",VLOOKUP($A154,'Annex 2 Designated EHV charges'!$D:$P,11,FALSE)),"")</f>
        <v/>
      </c>
      <c r="G154" s="196" t="str">
        <f>IFERROR(IF(VLOOKUP($A154,'Annex 2 Designated EHV charges'!$D:$P,12,FALSE)=0,"",VLOOKUP($A154,'Annex 2 Designated EHV charges'!$D:$P,12,FALSE)),"")</f>
        <v/>
      </c>
      <c r="H154" s="196" t="str">
        <f>IFERROR(IF(VLOOKUP($A154,'Annex 2 Designated EHV charges'!$D:$P,13,FALSE)=0,"",VLOOKUP($A154,'Annex 2 Designated EHV charges'!$D:$P,13,FALSE)),"")</f>
        <v/>
      </c>
    </row>
    <row r="155" spans="1:8" x14ac:dyDescent="0.2">
      <c r="A155" s="95" t="str" cm="1">
        <f t="array" ref="A155">IFERROR(INDEX('Annex 2 Designated EHV charges'!$D$10:$D$400, MATCH(0, IF(ISBLANK('Annex 2 Designated EHV charges'!$D$10:$D$400),1, COUNTIF(A$4:$A154, 'Annex 2 Designated EHV charges'!$D$10:$D$400)), 0)),"")</f>
        <v/>
      </c>
      <c r="B155" s="94" t="str">
        <f>IF($A155="","",VLOOKUP($A155,'Annex 2 Designated EHV charges'!$D:$O,2,0))</f>
        <v/>
      </c>
      <c r="C155" s="95" t="str">
        <f>IF($A155="","",VLOOKUP($A155,'Annex 2 Designated EHV charges'!$D:$O,3,0))</f>
        <v/>
      </c>
      <c r="D155" s="94" t="str">
        <f>IF($A155="","",VLOOKUP($A155,'Annex 2 Designated EHV charges'!$D:$O,4,0))</f>
        <v/>
      </c>
      <c r="E155" s="96" t="str">
        <f>IFERROR(IF(VLOOKUP($A155,'Annex 2 Designated EHV charges'!$D:$P,10,FALSE)=0,"",VLOOKUP($A155,'Annex 2 Designated EHV charges'!$D:$P,10,FALSE)),"")</f>
        <v/>
      </c>
      <c r="F155" s="196" t="str">
        <f>IFERROR(IF(VLOOKUP($A155,'Annex 2 Designated EHV charges'!$D:$P,11,FALSE)=0,"",VLOOKUP($A155,'Annex 2 Designated EHV charges'!$D:$P,11,FALSE)),"")</f>
        <v/>
      </c>
      <c r="G155" s="196" t="str">
        <f>IFERROR(IF(VLOOKUP($A155,'Annex 2 Designated EHV charges'!$D:$P,12,FALSE)=0,"",VLOOKUP($A155,'Annex 2 Designated EHV charges'!$D:$P,12,FALSE)),"")</f>
        <v/>
      </c>
      <c r="H155" s="196" t="str">
        <f>IFERROR(IF(VLOOKUP($A155,'Annex 2 Designated EHV charges'!$D:$P,13,FALSE)=0,"",VLOOKUP($A155,'Annex 2 Designated EHV charges'!$D:$P,13,FALSE)),"")</f>
        <v/>
      </c>
    </row>
    <row r="156" spans="1:8" x14ac:dyDescent="0.2">
      <c r="A156" s="95" t="str" cm="1">
        <f t="array" ref="A156">IFERROR(INDEX('Annex 2 Designated EHV charges'!$D$10:$D$400, MATCH(0, IF(ISBLANK('Annex 2 Designated EHV charges'!$D$10:$D$400),1, COUNTIF(A$4:$A155, 'Annex 2 Designated EHV charges'!$D$10:$D$400)), 0)),"")</f>
        <v/>
      </c>
      <c r="B156" s="94" t="str">
        <f>IF($A156="","",VLOOKUP($A156,'Annex 2 Designated EHV charges'!$D:$O,2,0))</f>
        <v/>
      </c>
      <c r="C156" s="95" t="str">
        <f>IF($A156="","",VLOOKUP($A156,'Annex 2 Designated EHV charges'!$D:$O,3,0))</f>
        <v/>
      </c>
      <c r="D156" s="94" t="str">
        <f>IF($A156="","",VLOOKUP($A156,'Annex 2 Designated EHV charges'!$D:$O,4,0))</f>
        <v/>
      </c>
      <c r="E156" s="96" t="str">
        <f>IFERROR(IF(VLOOKUP($A156,'Annex 2 Designated EHV charges'!$D:$P,10,FALSE)=0,"",VLOOKUP($A156,'Annex 2 Designated EHV charges'!$D:$P,10,FALSE)),"")</f>
        <v/>
      </c>
      <c r="F156" s="196" t="str">
        <f>IFERROR(IF(VLOOKUP($A156,'Annex 2 Designated EHV charges'!$D:$P,11,FALSE)=0,"",VLOOKUP($A156,'Annex 2 Designated EHV charges'!$D:$P,11,FALSE)),"")</f>
        <v/>
      </c>
      <c r="G156" s="196" t="str">
        <f>IFERROR(IF(VLOOKUP($A156,'Annex 2 Designated EHV charges'!$D:$P,12,FALSE)=0,"",VLOOKUP($A156,'Annex 2 Designated EHV charges'!$D:$P,12,FALSE)),"")</f>
        <v/>
      </c>
      <c r="H156" s="196" t="str">
        <f>IFERROR(IF(VLOOKUP($A156,'Annex 2 Designated EHV charges'!$D:$P,13,FALSE)=0,"",VLOOKUP($A156,'Annex 2 Designated EHV charges'!$D:$P,13,FALSE)),"")</f>
        <v/>
      </c>
    </row>
    <row r="157" spans="1:8" x14ac:dyDescent="0.2">
      <c r="A157" s="95" t="str" cm="1">
        <f t="array" ref="A157">IFERROR(INDEX('Annex 2 Designated EHV charges'!$D$10:$D$400, MATCH(0, IF(ISBLANK('Annex 2 Designated EHV charges'!$D$10:$D$400),1, COUNTIF(A$4:$A156, 'Annex 2 Designated EHV charges'!$D$10:$D$400)), 0)),"")</f>
        <v/>
      </c>
      <c r="B157" s="94" t="str">
        <f>IF($A157="","",VLOOKUP($A157,'Annex 2 Designated EHV charges'!$D:$O,2,0))</f>
        <v/>
      </c>
      <c r="C157" s="95" t="str">
        <f>IF($A157="","",VLOOKUP($A157,'Annex 2 Designated EHV charges'!$D:$O,3,0))</f>
        <v/>
      </c>
      <c r="D157" s="94" t="str">
        <f>IF($A157="","",VLOOKUP($A157,'Annex 2 Designated EHV charges'!$D:$O,4,0))</f>
        <v/>
      </c>
      <c r="E157" s="96" t="str">
        <f>IFERROR(IF(VLOOKUP($A157,'Annex 2 Designated EHV charges'!$D:$P,10,FALSE)=0,"",VLOOKUP($A157,'Annex 2 Designated EHV charges'!$D:$P,10,FALSE)),"")</f>
        <v/>
      </c>
      <c r="F157" s="196" t="str">
        <f>IFERROR(IF(VLOOKUP($A157,'Annex 2 Designated EHV charges'!$D:$P,11,FALSE)=0,"",VLOOKUP($A157,'Annex 2 Designated EHV charges'!$D:$P,11,FALSE)),"")</f>
        <v/>
      </c>
      <c r="G157" s="196" t="str">
        <f>IFERROR(IF(VLOOKUP($A157,'Annex 2 Designated EHV charges'!$D:$P,12,FALSE)=0,"",VLOOKUP($A157,'Annex 2 Designated EHV charges'!$D:$P,12,FALSE)),"")</f>
        <v/>
      </c>
      <c r="H157" s="196" t="str">
        <f>IFERROR(IF(VLOOKUP($A157,'Annex 2 Designated EHV charges'!$D:$P,13,FALSE)=0,"",VLOOKUP($A157,'Annex 2 Designated EHV charges'!$D:$P,13,FALSE)),"")</f>
        <v/>
      </c>
    </row>
    <row r="158" spans="1:8" x14ac:dyDescent="0.2">
      <c r="A158" s="95" t="str" cm="1">
        <f t="array" ref="A158">IFERROR(INDEX('Annex 2 Designated EHV charges'!$D$10:$D$400, MATCH(0, IF(ISBLANK('Annex 2 Designated EHV charges'!$D$10:$D$400),1, COUNTIF(A$4:$A157, 'Annex 2 Designated EHV charges'!$D$10:$D$400)), 0)),"")</f>
        <v/>
      </c>
      <c r="B158" s="94" t="str">
        <f>IF($A158="","",VLOOKUP($A158,'Annex 2 Designated EHV charges'!$D:$O,2,0))</f>
        <v/>
      </c>
      <c r="C158" s="95" t="str">
        <f>IF($A158="","",VLOOKUP($A158,'Annex 2 Designated EHV charges'!$D:$O,3,0))</f>
        <v/>
      </c>
      <c r="D158" s="94" t="str">
        <f>IF($A158="","",VLOOKUP($A158,'Annex 2 Designated EHV charges'!$D:$O,4,0))</f>
        <v/>
      </c>
      <c r="E158" s="96" t="str">
        <f>IFERROR(IF(VLOOKUP($A158,'Annex 2 Designated EHV charges'!$D:$P,10,FALSE)=0,"",VLOOKUP($A158,'Annex 2 Designated EHV charges'!$D:$P,10,FALSE)),"")</f>
        <v/>
      </c>
      <c r="F158" s="196" t="str">
        <f>IFERROR(IF(VLOOKUP($A158,'Annex 2 Designated EHV charges'!$D:$P,11,FALSE)=0,"",VLOOKUP($A158,'Annex 2 Designated EHV charges'!$D:$P,11,FALSE)),"")</f>
        <v/>
      </c>
      <c r="G158" s="196" t="str">
        <f>IFERROR(IF(VLOOKUP($A158,'Annex 2 Designated EHV charges'!$D:$P,12,FALSE)=0,"",VLOOKUP($A158,'Annex 2 Designated EHV charges'!$D:$P,12,FALSE)),"")</f>
        <v/>
      </c>
      <c r="H158" s="196" t="str">
        <f>IFERROR(IF(VLOOKUP($A158,'Annex 2 Designated EHV charges'!$D:$P,13,FALSE)=0,"",VLOOKUP($A158,'Annex 2 Designated EHV charges'!$D:$P,13,FALSE)),"")</f>
        <v/>
      </c>
    </row>
    <row r="159" spans="1:8" x14ac:dyDescent="0.2">
      <c r="A159" s="95" t="str" cm="1">
        <f t="array" ref="A159">IFERROR(INDEX('Annex 2 Designated EHV charges'!$D$10:$D$400, MATCH(0, IF(ISBLANK('Annex 2 Designated EHV charges'!$D$10:$D$400),1, COUNTIF(A$4:$A158, 'Annex 2 Designated EHV charges'!$D$10:$D$400)), 0)),"")</f>
        <v/>
      </c>
      <c r="B159" s="94" t="str">
        <f>IF($A159="","",VLOOKUP($A159,'Annex 2 Designated EHV charges'!$D:$O,2,0))</f>
        <v/>
      </c>
      <c r="C159" s="95" t="str">
        <f>IF($A159="","",VLOOKUP($A159,'Annex 2 Designated EHV charges'!$D:$O,3,0))</f>
        <v/>
      </c>
      <c r="D159" s="94" t="str">
        <f>IF($A159="","",VLOOKUP($A159,'Annex 2 Designated EHV charges'!$D:$O,4,0))</f>
        <v/>
      </c>
      <c r="E159" s="96" t="str">
        <f>IFERROR(IF(VLOOKUP($A159,'Annex 2 Designated EHV charges'!$D:$P,10,FALSE)=0,"",VLOOKUP($A159,'Annex 2 Designated EHV charges'!$D:$P,10,FALSE)),"")</f>
        <v/>
      </c>
      <c r="F159" s="196" t="str">
        <f>IFERROR(IF(VLOOKUP($A159,'Annex 2 Designated EHV charges'!$D:$P,11,FALSE)=0,"",VLOOKUP($A159,'Annex 2 Designated EHV charges'!$D:$P,11,FALSE)),"")</f>
        <v/>
      </c>
      <c r="G159" s="196" t="str">
        <f>IFERROR(IF(VLOOKUP($A159,'Annex 2 Designated EHV charges'!$D:$P,12,FALSE)=0,"",VLOOKUP($A159,'Annex 2 Designated EHV charges'!$D:$P,12,FALSE)),"")</f>
        <v/>
      </c>
      <c r="H159" s="196" t="str">
        <f>IFERROR(IF(VLOOKUP($A159,'Annex 2 Designated EHV charges'!$D:$P,13,FALSE)=0,"",VLOOKUP($A159,'Annex 2 Designated EHV charges'!$D:$P,13,FALSE)),"")</f>
        <v/>
      </c>
    </row>
    <row r="160" spans="1:8" x14ac:dyDescent="0.2">
      <c r="A160" s="95" t="str" cm="1">
        <f t="array" ref="A160">IFERROR(INDEX('Annex 2 Designated EHV charges'!$D$10:$D$400, MATCH(0, IF(ISBLANK('Annex 2 Designated EHV charges'!$D$10:$D$400),1, COUNTIF(A$4:$A159, 'Annex 2 Designated EHV charges'!$D$10:$D$400)), 0)),"")</f>
        <v/>
      </c>
      <c r="B160" s="94" t="str">
        <f>IF($A160="","",VLOOKUP($A160,'Annex 2 Designated EHV charges'!$D:$O,2,0))</f>
        <v/>
      </c>
      <c r="C160" s="95" t="str">
        <f>IF($A160="","",VLOOKUP($A160,'Annex 2 Designated EHV charges'!$D:$O,3,0))</f>
        <v/>
      </c>
      <c r="D160" s="94" t="str">
        <f>IF($A160="","",VLOOKUP($A160,'Annex 2 Designated EHV charges'!$D:$O,4,0))</f>
        <v/>
      </c>
      <c r="E160" s="96" t="str">
        <f>IFERROR(IF(VLOOKUP($A160,'Annex 2 Designated EHV charges'!$D:$P,10,FALSE)=0,"",VLOOKUP($A160,'Annex 2 Designated EHV charges'!$D:$P,10,FALSE)),"")</f>
        <v/>
      </c>
      <c r="F160" s="196" t="str">
        <f>IFERROR(IF(VLOOKUP($A160,'Annex 2 Designated EHV charges'!$D:$P,11,FALSE)=0,"",VLOOKUP($A160,'Annex 2 Designated EHV charges'!$D:$P,11,FALSE)),"")</f>
        <v/>
      </c>
      <c r="G160" s="196" t="str">
        <f>IFERROR(IF(VLOOKUP($A160,'Annex 2 Designated EHV charges'!$D:$P,12,FALSE)=0,"",VLOOKUP($A160,'Annex 2 Designated EHV charges'!$D:$P,12,FALSE)),"")</f>
        <v/>
      </c>
      <c r="H160" s="196" t="str">
        <f>IFERROR(IF(VLOOKUP($A160,'Annex 2 Designated EHV charges'!$D:$P,13,FALSE)=0,"",VLOOKUP($A160,'Annex 2 Designated EHV charges'!$D:$P,13,FALSE)),"")</f>
        <v/>
      </c>
    </row>
    <row r="161" spans="1:8" x14ac:dyDescent="0.2">
      <c r="A161" s="95" t="str" cm="1">
        <f t="array" ref="A161">IFERROR(INDEX('Annex 2 Designated EHV charges'!$D$10:$D$400, MATCH(0, IF(ISBLANK('Annex 2 Designated EHV charges'!$D$10:$D$400),1, COUNTIF(A$4:$A160, 'Annex 2 Designated EHV charges'!$D$10:$D$400)), 0)),"")</f>
        <v/>
      </c>
      <c r="B161" s="94" t="str">
        <f>IF($A161="","",VLOOKUP($A161,'Annex 2 Designated EHV charges'!$D:$O,2,0))</f>
        <v/>
      </c>
      <c r="C161" s="95" t="str">
        <f>IF($A161="","",VLOOKUP($A161,'Annex 2 Designated EHV charges'!$D:$O,3,0))</f>
        <v/>
      </c>
      <c r="D161" s="94" t="str">
        <f>IF($A161="","",VLOOKUP($A161,'Annex 2 Designated EHV charges'!$D:$O,4,0))</f>
        <v/>
      </c>
      <c r="E161" s="96" t="str">
        <f>IFERROR(IF(VLOOKUP($A161,'Annex 2 Designated EHV charges'!$D:$P,10,FALSE)=0,"",VLOOKUP($A161,'Annex 2 Designated EHV charges'!$D:$P,10,FALSE)),"")</f>
        <v/>
      </c>
      <c r="F161" s="196" t="str">
        <f>IFERROR(IF(VLOOKUP($A161,'Annex 2 Designated EHV charges'!$D:$P,11,FALSE)=0,"",VLOOKUP($A161,'Annex 2 Designated EHV charges'!$D:$P,11,FALSE)),"")</f>
        <v/>
      </c>
      <c r="G161" s="196" t="str">
        <f>IFERROR(IF(VLOOKUP($A161,'Annex 2 Designated EHV charges'!$D:$P,12,FALSE)=0,"",VLOOKUP($A161,'Annex 2 Designated EHV charges'!$D:$P,12,FALSE)),"")</f>
        <v/>
      </c>
      <c r="H161" s="196" t="str">
        <f>IFERROR(IF(VLOOKUP($A161,'Annex 2 Designated EHV charges'!$D:$P,13,FALSE)=0,"",VLOOKUP($A161,'Annex 2 Designated EHV charges'!$D:$P,13,FALSE)),"")</f>
        <v/>
      </c>
    </row>
    <row r="162" spans="1:8" x14ac:dyDescent="0.2">
      <c r="A162" s="95" t="str" cm="1">
        <f t="array" ref="A162">IFERROR(INDEX('Annex 2 Designated EHV charges'!$D$10:$D$400, MATCH(0, IF(ISBLANK('Annex 2 Designated EHV charges'!$D$10:$D$400),1, COUNTIF(A$4:$A161, 'Annex 2 Designated EHV charges'!$D$10:$D$400)), 0)),"")</f>
        <v/>
      </c>
      <c r="B162" s="94" t="str">
        <f>IF($A162="","",VLOOKUP($A162,'Annex 2 Designated EHV charges'!$D:$O,2,0))</f>
        <v/>
      </c>
      <c r="C162" s="95" t="str">
        <f>IF($A162="","",VLOOKUP($A162,'Annex 2 Designated EHV charges'!$D:$O,3,0))</f>
        <v/>
      </c>
      <c r="D162" s="94" t="str">
        <f>IF($A162="","",VLOOKUP($A162,'Annex 2 Designated EHV charges'!$D:$O,4,0))</f>
        <v/>
      </c>
      <c r="E162" s="96" t="str">
        <f>IFERROR(IF(VLOOKUP($A162,'Annex 2 Designated EHV charges'!$D:$P,10,FALSE)=0,"",VLOOKUP($A162,'Annex 2 Designated EHV charges'!$D:$P,10,FALSE)),"")</f>
        <v/>
      </c>
      <c r="F162" s="196" t="str">
        <f>IFERROR(IF(VLOOKUP($A162,'Annex 2 Designated EHV charges'!$D:$P,11,FALSE)=0,"",VLOOKUP($A162,'Annex 2 Designated EHV charges'!$D:$P,11,FALSE)),"")</f>
        <v/>
      </c>
      <c r="G162" s="196" t="str">
        <f>IFERROR(IF(VLOOKUP($A162,'Annex 2 Designated EHV charges'!$D:$P,12,FALSE)=0,"",VLOOKUP($A162,'Annex 2 Designated EHV charges'!$D:$P,12,FALSE)),"")</f>
        <v/>
      </c>
      <c r="H162" s="196" t="str">
        <f>IFERROR(IF(VLOOKUP($A162,'Annex 2 Designated EHV charges'!$D:$P,13,FALSE)=0,"",VLOOKUP($A162,'Annex 2 Designated EHV charges'!$D:$P,13,FALSE)),"")</f>
        <v/>
      </c>
    </row>
    <row r="163" spans="1:8" x14ac:dyDescent="0.2">
      <c r="A163" s="95" t="str" cm="1">
        <f t="array" ref="A163">IFERROR(INDEX('Annex 2 Designated EHV charges'!$D$10:$D$400, MATCH(0, IF(ISBLANK('Annex 2 Designated EHV charges'!$D$10:$D$400),1, COUNTIF(A$4:$A162, 'Annex 2 Designated EHV charges'!$D$10:$D$400)), 0)),"")</f>
        <v/>
      </c>
      <c r="B163" s="94" t="str">
        <f>IF($A163="","",VLOOKUP($A163,'Annex 2 Designated EHV charges'!$D:$O,2,0))</f>
        <v/>
      </c>
      <c r="C163" s="95" t="str">
        <f>IF($A163="","",VLOOKUP($A163,'Annex 2 Designated EHV charges'!$D:$O,3,0))</f>
        <v/>
      </c>
      <c r="D163" s="94" t="str">
        <f>IF($A163="","",VLOOKUP($A163,'Annex 2 Designated EHV charges'!$D:$O,4,0))</f>
        <v/>
      </c>
      <c r="E163" s="96" t="str">
        <f>IFERROR(IF(VLOOKUP($A163,'Annex 2 Designated EHV charges'!$D:$P,10,FALSE)=0,"",VLOOKUP($A163,'Annex 2 Designated EHV charges'!$D:$P,10,FALSE)),"")</f>
        <v/>
      </c>
      <c r="F163" s="196" t="str">
        <f>IFERROR(IF(VLOOKUP($A163,'Annex 2 Designated EHV charges'!$D:$P,11,FALSE)=0,"",VLOOKUP($A163,'Annex 2 Designated EHV charges'!$D:$P,11,FALSE)),"")</f>
        <v/>
      </c>
      <c r="G163" s="196" t="str">
        <f>IFERROR(IF(VLOOKUP($A163,'Annex 2 Designated EHV charges'!$D:$P,12,FALSE)=0,"",VLOOKUP($A163,'Annex 2 Designated EHV charges'!$D:$P,12,FALSE)),"")</f>
        <v/>
      </c>
      <c r="H163" s="196" t="str">
        <f>IFERROR(IF(VLOOKUP($A163,'Annex 2 Designated EHV charges'!$D:$P,13,FALSE)=0,"",VLOOKUP($A163,'Annex 2 Designated EHV charges'!$D:$P,13,FALSE)),"")</f>
        <v/>
      </c>
    </row>
    <row r="164" spans="1:8" x14ac:dyDescent="0.2">
      <c r="A164" s="95" t="str" cm="1">
        <f t="array" ref="A164">IFERROR(INDEX('Annex 2 Designated EHV charges'!$D$10:$D$400, MATCH(0, IF(ISBLANK('Annex 2 Designated EHV charges'!$D$10:$D$400),1, COUNTIF(A$4:$A163, 'Annex 2 Designated EHV charges'!$D$10:$D$400)), 0)),"")</f>
        <v/>
      </c>
      <c r="B164" s="94" t="str">
        <f>IF($A164="","",VLOOKUP($A164,'Annex 2 Designated EHV charges'!$D:$O,2,0))</f>
        <v/>
      </c>
      <c r="C164" s="95" t="str">
        <f>IF($A164="","",VLOOKUP($A164,'Annex 2 Designated EHV charges'!$D:$O,3,0))</f>
        <v/>
      </c>
      <c r="D164" s="94" t="str">
        <f>IF($A164="","",VLOOKUP($A164,'Annex 2 Designated EHV charges'!$D:$O,4,0))</f>
        <v/>
      </c>
      <c r="E164" s="96" t="str">
        <f>IFERROR(IF(VLOOKUP($A164,'Annex 2 Designated EHV charges'!$D:$P,10,FALSE)=0,"",VLOOKUP($A164,'Annex 2 Designated EHV charges'!$D:$P,10,FALSE)),"")</f>
        <v/>
      </c>
      <c r="F164" s="196" t="str">
        <f>IFERROR(IF(VLOOKUP($A164,'Annex 2 Designated EHV charges'!$D:$P,11,FALSE)=0,"",VLOOKUP($A164,'Annex 2 Designated EHV charges'!$D:$P,11,FALSE)),"")</f>
        <v/>
      </c>
      <c r="G164" s="196" t="str">
        <f>IFERROR(IF(VLOOKUP($A164,'Annex 2 Designated EHV charges'!$D:$P,12,FALSE)=0,"",VLOOKUP($A164,'Annex 2 Designated EHV charges'!$D:$P,12,FALSE)),"")</f>
        <v/>
      </c>
      <c r="H164" s="196" t="str">
        <f>IFERROR(IF(VLOOKUP($A164,'Annex 2 Designated EHV charges'!$D:$P,13,FALSE)=0,"",VLOOKUP($A164,'Annex 2 Designated EHV charges'!$D:$P,13,FALSE)),"")</f>
        <v/>
      </c>
    </row>
    <row r="165" spans="1:8" x14ac:dyDescent="0.2">
      <c r="A165" s="95" t="str" cm="1">
        <f t="array" ref="A165">IFERROR(INDEX('Annex 2 Designated EHV charges'!$D$10:$D$400, MATCH(0, IF(ISBLANK('Annex 2 Designated EHV charges'!$D$10:$D$400),1, COUNTIF(A$4:$A164, 'Annex 2 Designated EHV charges'!$D$10:$D$400)), 0)),"")</f>
        <v/>
      </c>
      <c r="B165" s="94" t="str">
        <f>IF($A165="","",VLOOKUP($A165,'Annex 2 Designated EHV charges'!$D:$O,2,0))</f>
        <v/>
      </c>
      <c r="C165" s="95" t="str">
        <f>IF($A165="","",VLOOKUP($A165,'Annex 2 Designated EHV charges'!$D:$O,3,0))</f>
        <v/>
      </c>
      <c r="D165" s="94" t="str">
        <f>IF($A165="","",VLOOKUP($A165,'Annex 2 Designated EHV charges'!$D:$O,4,0))</f>
        <v/>
      </c>
      <c r="E165" s="96" t="str">
        <f>IFERROR(IF(VLOOKUP($A165,'Annex 2 Designated EHV charges'!$D:$P,10,FALSE)=0,"",VLOOKUP($A165,'Annex 2 Designated EHV charges'!$D:$P,10,FALSE)),"")</f>
        <v/>
      </c>
      <c r="F165" s="196" t="str">
        <f>IFERROR(IF(VLOOKUP($A165,'Annex 2 Designated EHV charges'!$D:$P,11,FALSE)=0,"",VLOOKUP($A165,'Annex 2 Designated EHV charges'!$D:$P,11,FALSE)),"")</f>
        <v/>
      </c>
      <c r="G165" s="196" t="str">
        <f>IFERROR(IF(VLOOKUP($A165,'Annex 2 Designated EHV charges'!$D:$P,12,FALSE)=0,"",VLOOKUP($A165,'Annex 2 Designated EHV charges'!$D:$P,12,FALSE)),"")</f>
        <v/>
      </c>
      <c r="H165" s="196" t="str">
        <f>IFERROR(IF(VLOOKUP($A165,'Annex 2 Designated EHV charges'!$D:$P,13,FALSE)=0,"",VLOOKUP($A165,'Annex 2 Designated EHV charges'!$D:$P,13,FALSE)),"")</f>
        <v/>
      </c>
    </row>
    <row r="166" spans="1:8" x14ac:dyDescent="0.2">
      <c r="A166" s="95" t="str" cm="1">
        <f t="array" ref="A166">IFERROR(INDEX('Annex 2 Designated EHV charges'!$D$10:$D$400, MATCH(0, IF(ISBLANK('Annex 2 Designated EHV charges'!$D$10:$D$400),1, COUNTIF(A$4:$A165, 'Annex 2 Designated EHV charges'!$D$10:$D$400)), 0)),"")</f>
        <v/>
      </c>
      <c r="B166" s="94" t="str">
        <f>IF($A166="","",VLOOKUP($A166,'Annex 2 Designated EHV charges'!$D:$O,2,0))</f>
        <v/>
      </c>
      <c r="C166" s="95" t="str">
        <f>IF($A166="","",VLOOKUP($A166,'Annex 2 Designated EHV charges'!$D:$O,3,0))</f>
        <v/>
      </c>
      <c r="D166" s="94" t="str">
        <f>IF($A166="","",VLOOKUP($A166,'Annex 2 Designated EHV charges'!$D:$O,4,0))</f>
        <v/>
      </c>
      <c r="E166" s="96" t="str">
        <f>IFERROR(IF(VLOOKUP($A166,'Annex 2 Designated EHV charges'!$D:$P,10,FALSE)=0,"",VLOOKUP($A166,'Annex 2 Designated EHV charges'!$D:$P,10,FALSE)),"")</f>
        <v/>
      </c>
      <c r="F166" s="196" t="str">
        <f>IFERROR(IF(VLOOKUP($A166,'Annex 2 Designated EHV charges'!$D:$P,11,FALSE)=0,"",VLOOKUP($A166,'Annex 2 Designated EHV charges'!$D:$P,11,FALSE)),"")</f>
        <v/>
      </c>
      <c r="G166" s="196" t="str">
        <f>IFERROR(IF(VLOOKUP($A166,'Annex 2 Designated EHV charges'!$D:$P,12,FALSE)=0,"",VLOOKUP($A166,'Annex 2 Designated EHV charges'!$D:$P,12,FALSE)),"")</f>
        <v/>
      </c>
      <c r="H166" s="196" t="str">
        <f>IFERROR(IF(VLOOKUP($A166,'Annex 2 Designated EHV charges'!$D:$P,13,FALSE)=0,"",VLOOKUP($A166,'Annex 2 Designated EHV charges'!$D:$P,13,FALSE)),"")</f>
        <v/>
      </c>
    </row>
    <row r="167" spans="1:8" x14ac:dyDescent="0.2">
      <c r="A167" s="95" t="str" cm="1">
        <f t="array" ref="A167">IFERROR(INDEX('Annex 2 Designated EHV charges'!$D$10:$D$400, MATCH(0, IF(ISBLANK('Annex 2 Designated EHV charges'!$D$10:$D$400),1, COUNTIF(A$4:$A166, 'Annex 2 Designated EHV charges'!$D$10:$D$400)), 0)),"")</f>
        <v/>
      </c>
      <c r="B167" s="94" t="str">
        <f>IF($A167="","",VLOOKUP($A167,'Annex 2 Designated EHV charges'!$D:$O,2,0))</f>
        <v/>
      </c>
      <c r="C167" s="95" t="str">
        <f>IF($A167="","",VLOOKUP($A167,'Annex 2 Designated EHV charges'!$D:$O,3,0))</f>
        <v/>
      </c>
      <c r="D167" s="94" t="str">
        <f>IF($A167="","",VLOOKUP($A167,'Annex 2 Designated EHV charges'!$D:$O,4,0))</f>
        <v/>
      </c>
      <c r="E167" s="96" t="str">
        <f>IFERROR(IF(VLOOKUP($A167,'Annex 2 Designated EHV charges'!$D:$P,10,FALSE)=0,"",VLOOKUP($A167,'Annex 2 Designated EHV charges'!$D:$P,10,FALSE)),"")</f>
        <v/>
      </c>
      <c r="F167" s="196" t="str">
        <f>IFERROR(IF(VLOOKUP($A167,'Annex 2 Designated EHV charges'!$D:$P,11,FALSE)=0,"",VLOOKUP($A167,'Annex 2 Designated EHV charges'!$D:$P,11,FALSE)),"")</f>
        <v/>
      </c>
      <c r="G167" s="196" t="str">
        <f>IFERROR(IF(VLOOKUP($A167,'Annex 2 Designated EHV charges'!$D:$P,12,FALSE)=0,"",VLOOKUP($A167,'Annex 2 Designated EHV charges'!$D:$P,12,FALSE)),"")</f>
        <v/>
      </c>
      <c r="H167" s="196" t="str">
        <f>IFERROR(IF(VLOOKUP($A167,'Annex 2 Designated EHV charges'!$D:$P,13,FALSE)=0,"",VLOOKUP($A167,'Annex 2 Designated EHV charges'!$D:$P,13,FALSE)),"")</f>
        <v/>
      </c>
    </row>
    <row r="168" spans="1:8" x14ac:dyDescent="0.2">
      <c r="A168" s="95" t="str" cm="1">
        <f t="array" ref="A168">IFERROR(INDEX('Annex 2 Designated EHV charges'!$D$10:$D$400, MATCH(0, IF(ISBLANK('Annex 2 Designated EHV charges'!$D$10:$D$400),1, COUNTIF(A$4:$A167, 'Annex 2 Designated EHV charges'!$D$10:$D$400)), 0)),"")</f>
        <v/>
      </c>
      <c r="B168" s="94" t="str">
        <f>IF($A168="","",VLOOKUP($A168,'Annex 2 Designated EHV charges'!$D:$O,2,0))</f>
        <v/>
      </c>
      <c r="C168" s="95" t="str">
        <f>IF($A168="","",VLOOKUP($A168,'Annex 2 Designated EHV charges'!$D:$O,3,0))</f>
        <v/>
      </c>
      <c r="D168" s="94" t="str">
        <f>IF($A168="","",VLOOKUP($A168,'Annex 2 Designated EHV charges'!$D:$O,4,0))</f>
        <v/>
      </c>
      <c r="E168" s="96" t="str">
        <f>IFERROR(IF(VLOOKUP($A168,'Annex 2 Designated EHV charges'!$D:$P,10,FALSE)=0,"",VLOOKUP($A168,'Annex 2 Designated EHV charges'!$D:$P,10,FALSE)),"")</f>
        <v/>
      </c>
      <c r="F168" s="196" t="str">
        <f>IFERROR(IF(VLOOKUP($A168,'Annex 2 Designated EHV charges'!$D:$P,11,FALSE)=0,"",VLOOKUP($A168,'Annex 2 Designated EHV charges'!$D:$P,11,FALSE)),"")</f>
        <v/>
      </c>
      <c r="G168" s="196" t="str">
        <f>IFERROR(IF(VLOOKUP($A168,'Annex 2 Designated EHV charges'!$D:$P,12,FALSE)=0,"",VLOOKUP($A168,'Annex 2 Designated EHV charges'!$D:$P,12,FALSE)),"")</f>
        <v/>
      </c>
      <c r="H168" s="196" t="str">
        <f>IFERROR(IF(VLOOKUP($A168,'Annex 2 Designated EHV charges'!$D:$P,13,FALSE)=0,"",VLOOKUP($A168,'Annex 2 Designated EHV charges'!$D:$P,13,FALSE)),"")</f>
        <v/>
      </c>
    </row>
    <row r="169" spans="1:8" x14ac:dyDescent="0.2">
      <c r="A169" s="95" t="str" cm="1">
        <f t="array" ref="A169">IFERROR(INDEX('Annex 2 Designated EHV charges'!$D$10:$D$400, MATCH(0, IF(ISBLANK('Annex 2 Designated EHV charges'!$D$10:$D$400),1, COUNTIF(A$4:$A168, 'Annex 2 Designated EHV charges'!$D$10:$D$400)), 0)),"")</f>
        <v/>
      </c>
      <c r="B169" s="94" t="str">
        <f>IF($A169="","",VLOOKUP($A169,'Annex 2 Designated EHV charges'!$D:$O,2,0))</f>
        <v/>
      </c>
      <c r="C169" s="95" t="str">
        <f>IF($A169="","",VLOOKUP($A169,'Annex 2 Designated EHV charges'!$D:$O,3,0))</f>
        <v/>
      </c>
      <c r="D169" s="94" t="str">
        <f>IF($A169="","",VLOOKUP($A169,'Annex 2 Designated EHV charges'!$D:$O,4,0))</f>
        <v/>
      </c>
      <c r="E169" s="96" t="str">
        <f>IFERROR(IF(VLOOKUP($A169,'Annex 2 Designated EHV charges'!$D:$P,10,FALSE)=0,"",VLOOKUP($A169,'Annex 2 Designated EHV charges'!$D:$P,10,FALSE)),"")</f>
        <v/>
      </c>
      <c r="F169" s="196" t="str">
        <f>IFERROR(IF(VLOOKUP($A169,'Annex 2 Designated EHV charges'!$D:$P,11,FALSE)=0,"",VLOOKUP($A169,'Annex 2 Designated EHV charges'!$D:$P,11,FALSE)),"")</f>
        <v/>
      </c>
      <c r="G169" s="196" t="str">
        <f>IFERROR(IF(VLOOKUP($A169,'Annex 2 Designated EHV charges'!$D:$P,12,FALSE)=0,"",VLOOKUP($A169,'Annex 2 Designated EHV charges'!$D:$P,12,FALSE)),"")</f>
        <v/>
      </c>
      <c r="H169" s="196" t="str">
        <f>IFERROR(IF(VLOOKUP($A169,'Annex 2 Designated EHV charges'!$D:$P,13,FALSE)=0,"",VLOOKUP($A169,'Annex 2 Designated EHV charges'!$D:$P,13,FALSE)),"")</f>
        <v/>
      </c>
    </row>
    <row r="170" spans="1:8" x14ac:dyDescent="0.2">
      <c r="A170" s="95" t="str" cm="1">
        <f t="array" ref="A170">IFERROR(INDEX('Annex 2 Designated EHV charges'!$D$10:$D$400, MATCH(0, IF(ISBLANK('Annex 2 Designated EHV charges'!$D$10:$D$400),1, COUNTIF(A$4:$A169, 'Annex 2 Designated EHV charges'!$D$10:$D$400)), 0)),"")</f>
        <v/>
      </c>
      <c r="B170" s="94" t="str">
        <f>IF($A170="","",VLOOKUP($A170,'Annex 2 Designated EHV charges'!$D:$O,2,0))</f>
        <v/>
      </c>
      <c r="C170" s="95" t="str">
        <f>IF($A170="","",VLOOKUP($A170,'Annex 2 Designated EHV charges'!$D:$O,3,0))</f>
        <v/>
      </c>
      <c r="D170" s="94" t="str">
        <f>IF($A170="","",VLOOKUP($A170,'Annex 2 Designated EHV charges'!$D:$O,4,0))</f>
        <v/>
      </c>
      <c r="E170" s="96" t="str">
        <f>IFERROR(IF(VLOOKUP($A170,'Annex 2 Designated EHV charges'!$D:$P,10,FALSE)=0,"",VLOOKUP($A170,'Annex 2 Designated EHV charges'!$D:$P,10,FALSE)),"")</f>
        <v/>
      </c>
      <c r="F170" s="196" t="str">
        <f>IFERROR(IF(VLOOKUP($A170,'Annex 2 Designated EHV charges'!$D:$P,11,FALSE)=0,"",VLOOKUP($A170,'Annex 2 Designated EHV charges'!$D:$P,11,FALSE)),"")</f>
        <v/>
      </c>
      <c r="G170" s="196" t="str">
        <f>IFERROR(IF(VLOOKUP($A170,'Annex 2 Designated EHV charges'!$D:$P,12,FALSE)=0,"",VLOOKUP($A170,'Annex 2 Designated EHV charges'!$D:$P,12,FALSE)),"")</f>
        <v/>
      </c>
      <c r="H170" s="196" t="str">
        <f>IFERROR(IF(VLOOKUP($A170,'Annex 2 Designated EHV charges'!$D:$P,13,FALSE)=0,"",VLOOKUP($A170,'Annex 2 Designated EHV charges'!$D:$P,13,FALSE)),"")</f>
        <v/>
      </c>
    </row>
    <row r="171" spans="1:8" x14ac:dyDescent="0.2">
      <c r="A171" s="95" t="str" cm="1">
        <f t="array" ref="A171">IFERROR(INDEX('Annex 2 Designated EHV charges'!$D$10:$D$400, MATCH(0, IF(ISBLANK('Annex 2 Designated EHV charges'!$D$10:$D$400),1, COUNTIF(A$4:$A170, 'Annex 2 Designated EHV charges'!$D$10:$D$400)), 0)),"")</f>
        <v/>
      </c>
      <c r="B171" s="94" t="str">
        <f>IF($A171="","",VLOOKUP($A171,'Annex 2 Designated EHV charges'!$D:$O,2,0))</f>
        <v/>
      </c>
      <c r="C171" s="95" t="str">
        <f>IF($A171="","",VLOOKUP($A171,'Annex 2 Designated EHV charges'!$D:$O,3,0))</f>
        <v/>
      </c>
      <c r="D171" s="94" t="str">
        <f>IF($A171="","",VLOOKUP($A171,'Annex 2 Designated EHV charges'!$D:$O,4,0))</f>
        <v/>
      </c>
      <c r="E171" s="96" t="str">
        <f>IFERROR(IF(VLOOKUP($A171,'Annex 2 Designated EHV charges'!$D:$P,10,FALSE)=0,"",VLOOKUP($A171,'Annex 2 Designated EHV charges'!$D:$P,10,FALSE)),"")</f>
        <v/>
      </c>
      <c r="F171" s="196" t="str">
        <f>IFERROR(IF(VLOOKUP($A171,'Annex 2 Designated EHV charges'!$D:$P,11,FALSE)=0,"",VLOOKUP($A171,'Annex 2 Designated EHV charges'!$D:$P,11,FALSE)),"")</f>
        <v/>
      </c>
      <c r="G171" s="196" t="str">
        <f>IFERROR(IF(VLOOKUP($A171,'Annex 2 Designated EHV charges'!$D:$P,12,FALSE)=0,"",VLOOKUP($A171,'Annex 2 Designated EHV charges'!$D:$P,12,FALSE)),"")</f>
        <v/>
      </c>
      <c r="H171" s="196" t="str">
        <f>IFERROR(IF(VLOOKUP($A171,'Annex 2 Designated EHV charges'!$D:$P,13,FALSE)=0,"",VLOOKUP($A171,'Annex 2 Designated EHV charges'!$D:$P,13,FALSE)),"")</f>
        <v/>
      </c>
    </row>
    <row r="172" spans="1:8" x14ac:dyDescent="0.2">
      <c r="A172" s="95" t="str" cm="1">
        <f t="array" ref="A172">IFERROR(INDEX('Annex 2 Designated EHV charges'!$D$10:$D$400, MATCH(0, IF(ISBLANK('Annex 2 Designated EHV charges'!$D$10:$D$400),1, COUNTIF(A$4:$A171, 'Annex 2 Designated EHV charges'!$D$10:$D$400)), 0)),"")</f>
        <v/>
      </c>
      <c r="B172" s="94" t="str">
        <f>IF($A172="","",VLOOKUP($A172,'Annex 2 Designated EHV charges'!$D:$O,2,0))</f>
        <v/>
      </c>
      <c r="C172" s="95" t="str">
        <f>IF($A172="","",VLOOKUP($A172,'Annex 2 Designated EHV charges'!$D:$O,3,0))</f>
        <v/>
      </c>
      <c r="D172" s="94" t="str">
        <f>IF($A172="","",VLOOKUP($A172,'Annex 2 Designated EHV charges'!$D:$O,4,0))</f>
        <v/>
      </c>
      <c r="E172" s="96" t="str">
        <f>IFERROR(IF(VLOOKUP($A172,'Annex 2 Designated EHV charges'!$D:$P,10,FALSE)=0,"",VLOOKUP($A172,'Annex 2 Designated EHV charges'!$D:$P,10,FALSE)),"")</f>
        <v/>
      </c>
      <c r="F172" s="196" t="str">
        <f>IFERROR(IF(VLOOKUP($A172,'Annex 2 Designated EHV charges'!$D:$P,11,FALSE)=0,"",VLOOKUP($A172,'Annex 2 Designated EHV charges'!$D:$P,11,FALSE)),"")</f>
        <v/>
      </c>
      <c r="G172" s="196" t="str">
        <f>IFERROR(IF(VLOOKUP($A172,'Annex 2 Designated EHV charges'!$D:$P,12,FALSE)=0,"",VLOOKUP($A172,'Annex 2 Designated EHV charges'!$D:$P,12,FALSE)),"")</f>
        <v/>
      </c>
      <c r="H172" s="196" t="str">
        <f>IFERROR(IF(VLOOKUP($A172,'Annex 2 Designated EHV charges'!$D:$P,13,FALSE)=0,"",VLOOKUP($A172,'Annex 2 Designated EHV charges'!$D:$P,13,FALSE)),"")</f>
        <v/>
      </c>
    </row>
    <row r="173" spans="1:8" x14ac:dyDescent="0.2">
      <c r="A173" s="95" t="str" cm="1">
        <f t="array" ref="A173">IFERROR(INDEX('Annex 2 Designated EHV charges'!$D$10:$D$400, MATCH(0, IF(ISBLANK('Annex 2 Designated EHV charges'!$D$10:$D$400),1, COUNTIF(A$4:$A172, 'Annex 2 Designated EHV charges'!$D$10:$D$400)), 0)),"")</f>
        <v/>
      </c>
      <c r="B173" s="94" t="str">
        <f>IF($A173="","",VLOOKUP($A173,'Annex 2 Designated EHV charges'!$D:$O,2,0))</f>
        <v/>
      </c>
      <c r="C173" s="95" t="str">
        <f>IF($A173="","",VLOOKUP($A173,'Annex 2 Designated EHV charges'!$D:$O,3,0))</f>
        <v/>
      </c>
      <c r="D173" s="94" t="str">
        <f>IF($A173="","",VLOOKUP($A173,'Annex 2 Designated EHV charges'!$D:$O,4,0))</f>
        <v/>
      </c>
      <c r="E173" s="96" t="str">
        <f>IFERROR(IF(VLOOKUP($A173,'Annex 2 Designated EHV charges'!$D:$P,10,FALSE)=0,"",VLOOKUP($A173,'Annex 2 Designated EHV charges'!$D:$P,10,FALSE)),"")</f>
        <v/>
      </c>
      <c r="F173" s="196" t="str">
        <f>IFERROR(IF(VLOOKUP($A173,'Annex 2 Designated EHV charges'!$D:$P,11,FALSE)=0,"",VLOOKUP($A173,'Annex 2 Designated EHV charges'!$D:$P,11,FALSE)),"")</f>
        <v/>
      </c>
      <c r="G173" s="196" t="str">
        <f>IFERROR(IF(VLOOKUP($A173,'Annex 2 Designated EHV charges'!$D:$P,12,FALSE)=0,"",VLOOKUP($A173,'Annex 2 Designated EHV charges'!$D:$P,12,FALSE)),"")</f>
        <v/>
      </c>
      <c r="H173" s="196" t="str">
        <f>IFERROR(IF(VLOOKUP($A173,'Annex 2 Designated EHV charges'!$D:$P,13,FALSE)=0,"",VLOOKUP($A173,'Annex 2 Designated EHV charges'!$D:$P,13,FALSE)),"")</f>
        <v/>
      </c>
    </row>
    <row r="174" spans="1:8" x14ac:dyDescent="0.2">
      <c r="A174" s="95" t="str" cm="1">
        <f t="array" ref="A174">IFERROR(INDEX('Annex 2 Designated EHV charges'!$D$10:$D$400, MATCH(0, IF(ISBLANK('Annex 2 Designated EHV charges'!$D$10:$D$400),1, COUNTIF(A$4:$A173, 'Annex 2 Designated EHV charges'!$D$10:$D$400)), 0)),"")</f>
        <v/>
      </c>
      <c r="B174" s="94" t="str">
        <f>IF($A174="","",VLOOKUP($A174,'Annex 2 Designated EHV charges'!$D:$O,2,0))</f>
        <v/>
      </c>
      <c r="C174" s="95" t="str">
        <f>IF($A174="","",VLOOKUP($A174,'Annex 2 Designated EHV charges'!$D:$O,3,0))</f>
        <v/>
      </c>
      <c r="D174" s="94" t="str">
        <f>IF($A174="","",VLOOKUP($A174,'Annex 2 Designated EHV charges'!$D:$O,4,0))</f>
        <v/>
      </c>
      <c r="E174" s="96" t="str">
        <f>IFERROR(IF(VLOOKUP($A174,'Annex 2 Designated EHV charges'!$D:$P,10,FALSE)=0,"",VLOOKUP($A174,'Annex 2 Designated EHV charges'!$D:$P,10,FALSE)),"")</f>
        <v/>
      </c>
      <c r="F174" s="196" t="str">
        <f>IFERROR(IF(VLOOKUP($A174,'Annex 2 Designated EHV charges'!$D:$P,11,FALSE)=0,"",VLOOKUP($A174,'Annex 2 Designated EHV charges'!$D:$P,11,FALSE)),"")</f>
        <v/>
      </c>
      <c r="G174" s="196" t="str">
        <f>IFERROR(IF(VLOOKUP($A174,'Annex 2 Designated EHV charges'!$D:$P,12,FALSE)=0,"",VLOOKUP($A174,'Annex 2 Designated EHV charges'!$D:$P,12,FALSE)),"")</f>
        <v/>
      </c>
      <c r="H174" s="196" t="str">
        <f>IFERROR(IF(VLOOKUP($A174,'Annex 2 Designated EHV charges'!$D:$P,13,FALSE)=0,"",VLOOKUP($A174,'Annex 2 Designated EHV charges'!$D:$P,13,FALSE)),"")</f>
        <v/>
      </c>
    </row>
    <row r="175" spans="1:8" x14ac:dyDescent="0.2">
      <c r="A175" s="95" t="str" cm="1">
        <f t="array" ref="A175">IFERROR(INDEX('Annex 2 Designated EHV charges'!$D$10:$D$400, MATCH(0, IF(ISBLANK('Annex 2 Designated EHV charges'!$D$10:$D$400),1, COUNTIF(A$4:$A174, 'Annex 2 Designated EHV charges'!$D$10:$D$400)), 0)),"")</f>
        <v/>
      </c>
      <c r="B175" s="94" t="str">
        <f>IF($A175="","",VLOOKUP($A175,'Annex 2 Designated EHV charges'!$D:$O,2,0))</f>
        <v/>
      </c>
      <c r="C175" s="95" t="str">
        <f>IF($A175="","",VLOOKUP($A175,'Annex 2 Designated EHV charges'!$D:$O,3,0))</f>
        <v/>
      </c>
      <c r="D175" s="94" t="str">
        <f>IF($A175="","",VLOOKUP($A175,'Annex 2 Designated EHV charges'!$D:$O,4,0))</f>
        <v/>
      </c>
      <c r="E175" s="96" t="str">
        <f>IFERROR(IF(VLOOKUP($A175,'Annex 2 Designated EHV charges'!$D:$P,10,FALSE)=0,"",VLOOKUP($A175,'Annex 2 Designated EHV charges'!$D:$P,10,FALSE)),"")</f>
        <v/>
      </c>
      <c r="F175" s="196" t="str">
        <f>IFERROR(IF(VLOOKUP($A175,'Annex 2 Designated EHV charges'!$D:$P,11,FALSE)=0,"",VLOOKUP($A175,'Annex 2 Designated EHV charges'!$D:$P,11,FALSE)),"")</f>
        <v/>
      </c>
      <c r="G175" s="196" t="str">
        <f>IFERROR(IF(VLOOKUP($A175,'Annex 2 Designated EHV charges'!$D:$P,12,FALSE)=0,"",VLOOKUP($A175,'Annex 2 Designated EHV charges'!$D:$P,12,FALSE)),"")</f>
        <v/>
      </c>
      <c r="H175" s="196" t="str">
        <f>IFERROR(IF(VLOOKUP($A175,'Annex 2 Designated EHV charges'!$D:$P,13,FALSE)=0,"",VLOOKUP($A175,'Annex 2 Designated EHV charges'!$D:$P,13,FALSE)),"")</f>
        <v/>
      </c>
    </row>
    <row r="176" spans="1:8" x14ac:dyDescent="0.2">
      <c r="A176" s="95" t="str" cm="1">
        <f t="array" ref="A176">IFERROR(INDEX('Annex 2 Designated EHV charges'!$D$10:$D$400, MATCH(0, IF(ISBLANK('Annex 2 Designated EHV charges'!$D$10:$D$400),1, COUNTIF(A$4:$A175, 'Annex 2 Designated EHV charges'!$D$10:$D$400)), 0)),"")</f>
        <v/>
      </c>
      <c r="B176" s="94" t="str">
        <f>IF($A176="","",VLOOKUP($A176,'Annex 2 Designated EHV charges'!$D:$O,2,0))</f>
        <v/>
      </c>
      <c r="C176" s="95" t="str">
        <f>IF($A176="","",VLOOKUP($A176,'Annex 2 Designated EHV charges'!$D:$O,3,0))</f>
        <v/>
      </c>
      <c r="D176" s="94" t="str">
        <f>IF($A176="","",VLOOKUP($A176,'Annex 2 Designated EHV charges'!$D:$O,4,0))</f>
        <v/>
      </c>
      <c r="E176" s="96" t="str">
        <f>IFERROR(IF(VLOOKUP($A176,'Annex 2 Designated EHV charges'!$D:$P,10,FALSE)=0,"",VLOOKUP($A176,'Annex 2 Designated EHV charges'!$D:$P,10,FALSE)),"")</f>
        <v/>
      </c>
      <c r="F176" s="196" t="str">
        <f>IFERROR(IF(VLOOKUP($A176,'Annex 2 Designated EHV charges'!$D:$P,11,FALSE)=0,"",VLOOKUP($A176,'Annex 2 Designated EHV charges'!$D:$P,11,FALSE)),"")</f>
        <v/>
      </c>
      <c r="G176" s="196" t="str">
        <f>IFERROR(IF(VLOOKUP($A176,'Annex 2 Designated EHV charges'!$D:$P,12,FALSE)=0,"",VLOOKUP($A176,'Annex 2 Designated EHV charges'!$D:$P,12,FALSE)),"")</f>
        <v/>
      </c>
      <c r="H176" s="196" t="str">
        <f>IFERROR(IF(VLOOKUP($A176,'Annex 2 Designated EHV charges'!$D:$P,13,FALSE)=0,"",VLOOKUP($A176,'Annex 2 Designated EHV charges'!$D:$P,13,FALSE)),"")</f>
        <v/>
      </c>
    </row>
    <row r="177" spans="1:8" x14ac:dyDescent="0.2">
      <c r="A177" s="95" t="str" cm="1">
        <f t="array" ref="A177">IFERROR(INDEX('Annex 2 Designated EHV charges'!$D$10:$D$400, MATCH(0, IF(ISBLANK('Annex 2 Designated EHV charges'!$D$10:$D$400),1, COUNTIF(A$4:$A176, 'Annex 2 Designated EHV charges'!$D$10:$D$400)), 0)),"")</f>
        <v/>
      </c>
      <c r="B177" s="94" t="str">
        <f>IF($A177="","",VLOOKUP($A177,'Annex 2 Designated EHV charges'!$D:$O,2,0))</f>
        <v/>
      </c>
      <c r="C177" s="95" t="str">
        <f>IF($A177="","",VLOOKUP($A177,'Annex 2 Designated EHV charges'!$D:$O,3,0))</f>
        <v/>
      </c>
      <c r="D177" s="94" t="str">
        <f>IF($A177="","",VLOOKUP($A177,'Annex 2 Designated EHV charges'!$D:$O,4,0))</f>
        <v/>
      </c>
      <c r="E177" s="96" t="str">
        <f>IFERROR(IF(VLOOKUP($A177,'Annex 2 Designated EHV charges'!$D:$P,10,FALSE)=0,"",VLOOKUP($A177,'Annex 2 Designated EHV charges'!$D:$P,10,FALSE)),"")</f>
        <v/>
      </c>
      <c r="F177" s="196" t="str">
        <f>IFERROR(IF(VLOOKUP($A177,'Annex 2 Designated EHV charges'!$D:$P,11,FALSE)=0,"",VLOOKUP($A177,'Annex 2 Designated EHV charges'!$D:$P,11,FALSE)),"")</f>
        <v/>
      </c>
      <c r="G177" s="196" t="str">
        <f>IFERROR(IF(VLOOKUP($A177,'Annex 2 Designated EHV charges'!$D:$P,12,FALSE)=0,"",VLOOKUP($A177,'Annex 2 Designated EHV charges'!$D:$P,12,FALSE)),"")</f>
        <v/>
      </c>
      <c r="H177" s="196" t="str">
        <f>IFERROR(IF(VLOOKUP($A177,'Annex 2 Designated EHV charges'!$D:$P,13,FALSE)=0,"",VLOOKUP($A177,'Annex 2 Designated EHV charges'!$D:$P,13,FALSE)),"")</f>
        <v/>
      </c>
    </row>
    <row r="178" spans="1:8" x14ac:dyDescent="0.2">
      <c r="A178" s="95" t="str" cm="1">
        <f t="array" ref="A178">IFERROR(INDEX('Annex 2 Designated EHV charges'!$D$10:$D$400, MATCH(0, IF(ISBLANK('Annex 2 Designated EHV charges'!$D$10:$D$400),1, COUNTIF(A$4:$A177, 'Annex 2 Designated EHV charges'!$D$10:$D$400)), 0)),"")</f>
        <v/>
      </c>
      <c r="B178" s="94" t="str">
        <f>IF($A178="","",VLOOKUP($A178,'Annex 2 Designated EHV charges'!$D:$O,2,0))</f>
        <v/>
      </c>
      <c r="C178" s="95" t="str">
        <f>IF($A178="","",VLOOKUP($A178,'Annex 2 Designated EHV charges'!$D:$O,3,0))</f>
        <v/>
      </c>
      <c r="D178" s="94" t="str">
        <f>IF($A178="","",VLOOKUP($A178,'Annex 2 Designated EHV charges'!$D:$O,4,0))</f>
        <v/>
      </c>
      <c r="E178" s="96" t="str">
        <f>IFERROR(IF(VLOOKUP($A178,'Annex 2 Designated EHV charges'!$D:$P,10,FALSE)=0,"",VLOOKUP($A178,'Annex 2 Designated EHV charges'!$D:$P,10,FALSE)),"")</f>
        <v/>
      </c>
      <c r="F178" s="196" t="str">
        <f>IFERROR(IF(VLOOKUP($A178,'Annex 2 Designated EHV charges'!$D:$P,11,FALSE)=0,"",VLOOKUP($A178,'Annex 2 Designated EHV charges'!$D:$P,11,FALSE)),"")</f>
        <v/>
      </c>
      <c r="G178" s="196" t="str">
        <f>IFERROR(IF(VLOOKUP($A178,'Annex 2 Designated EHV charges'!$D:$P,12,FALSE)=0,"",VLOOKUP($A178,'Annex 2 Designated EHV charges'!$D:$P,12,FALSE)),"")</f>
        <v/>
      </c>
      <c r="H178" s="196" t="str">
        <f>IFERROR(IF(VLOOKUP($A178,'Annex 2 Designated EHV charges'!$D:$P,13,FALSE)=0,"",VLOOKUP($A178,'Annex 2 Designated EHV charges'!$D:$P,13,FALSE)),"")</f>
        <v/>
      </c>
    </row>
    <row r="179" spans="1:8" x14ac:dyDescent="0.2">
      <c r="A179" s="95" t="str" cm="1">
        <f t="array" ref="A179">IFERROR(INDEX('Annex 2 Designated EHV charges'!$D$10:$D$400, MATCH(0, IF(ISBLANK('Annex 2 Designated EHV charges'!$D$10:$D$400),1, COUNTIF(A$4:$A178, 'Annex 2 Designated EHV charges'!$D$10:$D$400)), 0)),"")</f>
        <v/>
      </c>
      <c r="B179" s="94" t="str">
        <f>IF($A179="","",VLOOKUP($A179,'Annex 2 Designated EHV charges'!$D:$O,2,0))</f>
        <v/>
      </c>
      <c r="C179" s="95" t="str">
        <f>IF($A179="","",VLOOKUP($A179,'Annex 2 Designated EHV charges'!$D:$O,3,0))</f>
        <v/>
      </c>
      <c r="D179" s="94" t="str">
        <f>IF($A179="","",VLOOKUP($A179,'Annex 2 Designated EHV charges'!$D:$O,4,0))</f>
        <v/>
      </c>
      <c r="E179" s="96" t="str">
        <f>IFERROR(IF(VLOOKUP($A179,'Annex 2 Designated EHV charges'!$D:$P,10,FALSE)=0,"",VLOOKUP($A179,'Annex 2 Designated EHV charges'!$D:$P,10,FALSE)),"")</f>
        <v/>
      </c>
      <c r="F179" s="196" t="str">
        <f>IFERROR(IF(VLOOKUP($A179,'Annex 2 Designated EHV charges'!$D:$P,11,FALSE)=0,"",VLOOKUP($A179,'Annex 2 Designated EHV charges'!$D:$P,11,FALSE)),"")</f>
        <v/>
      </c>
      <c r="G179" s="196" t="str">
        <f>IFERROR(IF(VLOOKUP($A179,'Annex 2 Designated EHV charges'!$D:$P,12,FALSE)=0,"",VLOOKUP($A179,'Annex 2 Designated EHV charges'!$D:$P,12,FALSE)),"")</f>
        <v/>
      </c>
      <c r="H179" s="196" t="str">
        <f>IFERROR(IF(VLOOKUP($A179,'Annex 2 Designated EHV charges'!$D:$P,13,FALSE)=0,"",VLOOKUP($A179,'Annex 2 Designated EHV charges'!$D:$P,13,FALSE)),"")</f>
        <v/>
      </c>
    </row>
    <row r="180" spans="1:8" x14ac:dyDescent="0.2">
      <c r="A180" s="95" t="str" cm="1">
        <f t="array" ref="A180">IFERROR(INDEX('Annex 2 Designated EHV charges'!$D$10:$D$400, MATCH(0, IF(ISBLANK('Annex 2 Designated EHV charges'!$D$10:$D$400),1, COUNTIF(A$4:$A179, 'Annex 2 Designated EHV charges'!$D$10:$D$400)), 0)),"")</f>
        <v/>
      </c>
      <c r="B180" s="94" t="str">
        <f>IF($A180="","",VLOOKUP($A180,'Annex 2 Designated EHV charges'!$D:$O,2,0))</f>
        <v/>
      </c>
      <c r="C180" s="95" t="str">
        <f>IF($A180="","",VLOOKUP($A180,'Annex 2 Designated EHV charges'!$D:$O,3,0))</f>
        <v/>
      </c>
      <c r="D180" s="94" t="str">
        <f>IF($A180="","",VLOOKUP($A180,'Annex 2 Designated EHV charges'!$D:$O,4,0))</f>
        <v/>
      </c>
      <c r="E180" s="96" t="str">
        <f>IFERROR(IF(VLOOKUP($A180,'Annex 2 Designated EHV charges'!$D:$P,10,FALSE)=0,"",VLOOKUP($A180,'Annex 2 Designated EHV charges'!$D:$P,10,FALSE)),"")</f>
        <v/>
      </c>
      <c r="F180" s="196" t="str">
        <f>IFERROR(IF(VLOOKUP($A180,'Annex 2 Designated EHV charges'!$D:$P,11,FALSE)=0,"",VLOOKUP($A180,'Annex 2 Designated EHV charges'!$D:$P,11,FALSE)),"")</f>
        <v/>
      </c>
      <c r="G180" s="196" t="str">
        <f>IFERROR(IF(VLOOKUP($A180,'Annex 2 Designated EHV charges'!$D:$P,12,FALSE)=0,"",VLOOKUP($A180,'Annex 2 Designated EHV charges'!$D:$P,12,FALSE)),"")</f>
        <v/>
      </c>
      <c r="H180" s="196" t="str">
        <f>IFERROR(IF(VLOOKUP($A180,'Annex 2 Designated EHV charges'!$D:$P,13,FALSE)=0,"",VLOOKUP($A180,'Annex 2 Designated EHV charges'!$D:$P,13,FALSE)),"")</f>
        <v/>
      </c>
    </row>
    <row r="181" spans="1:8" x14ac:dyDescent="0.2">
      <c r="A181" s="95" t="str" cm="1">
        <f t="array" ref="A181">IFERROR(INDEX('Annex 2 Designated EHV charges'!$D$10:$D$400, MATCH(0, IF(ISBLANK('Annex 2 Designated EHV charges'!$D$10:$D$400),1, COUNTIF(A$4:$A180, 'Annex 2 Designated EHV charges'!$D$10:$D$400)), 0)),"")</f>
        <v/>
      </c>
      <c r="B181" s="94" t="str">
        <f>IF($A181="","",VLOOKUP($A181,'Annex 2 Designated EHV charges'!$D:$O,2,0))</f>
        <v/>
      </c>
      <c r="C181" s="95" t="str">
        <f>IF($A181="","",VLOOKUP($A181,'Annex 2 Designated EHV charges'!$D:$O,3,0))</f>
        <v/>
      </c>
      <c r="D181" s="94" t="str">
        <f>IF($A181="","",VLOOKUP($A181,'Annex 2 Designated EHV charges'!$D:$O,4,0))</f>
        <v/>
      </c>
      <c r="E181" s="96" t="str">
        <f>IFERROR(IF(VLOOKUP($A181,'Annex 2 Designated EHV charges'!$D:$P,10,FALSE)=0,"",VLOOKUP($A181,'Annex 2 Designated EHV charges'!$D:$P,10,FALSE)),"")</f>
        <v/>
      </c>
      <c r="F181" s="196" t="str">
        <f>IFERROR(IF(VLOOKUP($A181,'Annex 2 Designated EHV charges'!$D:$P,11,FALSE)=0,"",VLOOKUP($A181,'Annex 2 Designated EHV charges'!$D:$P,11,FALSE)),"")</f>
        <v/>
      </c>
      <c r="G181" s="196" t="str">
        <f>IFERROR(IF(VLOOKUP($A181,'Annex 2 Designated EHV charges'!$D:$P,12,FALSE)=0,"",VLOOKUP($A181,'Annex 2 Designated EHV charges'!$D:$P,12,FALSE)),"")</f>
        <v/>
      </c>
      <c r="H181" s="196" t="str">
        <f>IFERROR(IF(VLOOKUP($A181,'Annex 2 Designated EHV charges'!$D:$P,13,FALSE)=0,"",VLOOKUP($A181,'Annex 2 Designated EHV charges'!$D:$P,13,FALSE)),"")</f>
        <v/>
      </c>
    </row>
    <row r="182" spans="1:8" x14ac:dyDescent="0.2">
      <c r="A182" s="95" t="str" cm="1">
        <f t="array" ref="A182">IFERROR(INDEX('Annex 2 Designated EHV charges'!$D$10:$D$400, MATCH(0, IF(ISBLANK('Annex 2 Designated EHV charges'!$D$10:$D$400),1, COUNTIF(A$4:$A181, 'Annex 2 Designated EHV charges'!$D$10:$D$400)), 0)),"")</f>
        <v/>
      </c>
      <c r="B182" s="94" t="str">
        <f>IF($A182="","",VLOOKUP($A182,'Annex 2 Designated EHV charges'!$D:$O,2,0))</f>
        <v/>
      </c>
      <c r="C182" s="95" t="str">
        <f>IF($A182="","",VLOOKUP($A182,'Annex 2 Designated EHV charges'!$D:$O,3,0))</f>
        <v/>
      </c>
      <c r="D182" s="94" t="str">
        <f>IF($A182="","",VLOOKUP($A182,'Annex 2 Designated EHV charges'!$D:$O,4,0))</f>
        <v/>
      </c>
      <c r="E182" s="96" t="str">
        <f>IFERROR(IF(VLOOKUP($A182,'Annex 2 Designated EHV charges'!$D:$P,10,FALSE)=0,"",VLOOKUP($A182,'Annex 2 Designated EHV charges'!$D:$P,10,FALSE)),"")</f>
        <v/>
      </c>
      <c r="F182" s="196" t="str">
        <f>IFERROR(IF(VLOOKUP($A182,'Annex 2 Designated EHV charges'!$D:$P,11,FALSE)=0,"",VLOOKUP($A182,'Annex 2 Designated EHV charges'!$D:$P,11,FALSE)),"")</f>
        <v/>
      </c>
      <c r="G182" s="196" t="str">
        <f>IFERROR(IF(VLOOKUP($A182,'Annex 2 Designated EHV charges'!$D:$P,12,FALSE)=0,"",VLOOKUP($A182,'Annex 2 Designated EHV charges'!$D:$P,12,FALSE)),"")</f>
        <v/>
      </c>
      <c r="H182" s="196" t="str">
        <f>IFERROR(IF(VLOOKUP($A182,'Annex 2 Designated EHV charges'!$D:$P,13,FALSE)=0,"",VLOOKUP($A182,'Annex 2 Designated EHV charges'!$D:$P,13,FALSE)),"")</f>
        <v/>
      </c>
    </row>
    <row r="183" spans="1:8" x14ac:dyDescent="0.2">
      <c r="A183" s="95" t="str" cm="1">
        <f t="array" ref="A183">IFERROR(INDEX('Annex 2 Designated EHV charges'!$D$10:$D$400, MATCH(0, IF(ISBLANK('Annex 2 Designated EHV charges'!$D$10:$D$400),1, COUNTIF(A$4:$A182, 'Annex 2 Designated EHV charges'!$D$10:$D$400)), 0)),"")</f>
        <v/>
      </c>
      <c r="B183" s="94" t="str">
        <f>IF($A183="","",VLOOKUP($A183,'Annex 2 Designated EHV charges'!$D:$O,2,0))</f>
        <v/>
      </c>
      <c r="C183" s="95" t="str">
        <f>IF($A183="","",VLOOKUP($A183,'Annex 2 Designated EHV charges'!$D:$O,3,0))</f>
        <v/>
      </c>
      <c r="D183" s="94" t="str">
        <f>IF($A183="","",VLOOKUP($A183,'Annex 2 Designated EHV charges'!$D:$O,4,0))</f>
        <v/>
      </c>
      <c r="E183" s="96" t="str">
        <f>IFERROR(IF(VLOOKUP($A183,'Annex 2 Designated EHV charges'!$D:$P,10,FALSE)=0,"",VLOOKUP($A183,'Annex 2 Designated EHV charges'!$D:$P,10,FALSE)),"")</f>
        <v/>
      </c>
      <c r="F183" s="196" t="str">
        <f>IFERROR(IF(VLOOKUP($A183,'Annex 2 Designated EHV charges'!$D:$P,11,FALSE)=0,"",VLOOKUP($A183,'Annex 2 Designated EHV charges'!$D:$P,11,FALSE)),"")</f>
        <v/>
      </c>
      <c r="G183" s="196" t="str">
        <f>IFERROR(IF(VLOOKUP($A183,'Annex 2 Designated EHV charges'!$D:$P,12,FALSE)=0,"",VLOOKUP($A183,'Annex 2 Designated EHV charges'!$D:$P,12,FALSE)),"")</f>
        <v/>
      </c>
      <c r="H183" s="196" t="str">
        <f>IFERROR(IF(VLOOKUP($A183,'Annex 2 Designated EHV charges'!$D:$P,13,FALSE)=0,"",VLOOKUP($A183,'Annex 2 Designated EHV charges'!$D:$P,13,FALSE)),"")</f>
        <v/>
      </c>
    </row>
    <row r="184" spans="1:8" x14ac:dyDescent="0.2">
      <c r="A184" s="95" t="str" cm="1">
        <f t="array" ref="A184">IFERROR(INDEX('Annex 2 Designated EHV charges'!$D$10:$D$400, MATCH(0, IF(ISBLANK('Annex 2 Designated EHV charges'!$D$10:$D$400),1, COUNTIF(A$4:$A183, 'Annex 2 Designated EHV charges'!$D$10:$D$400)), 0)),"")</f>
        <v/>
      </c>
      <c r="B184" s="94" t="str">
        <f>IF($A184="","",VLOOKUP($A184,'Annex 2 Designated EHV charges'!$D:$O,2,0))</f>
        <v/>
      </c>
      <c r="C184" s="95" t="str">
        <f>IF($A184="","",VLOOKUP($A184,'Annex 2 Designated EHV charges'!$D:$O,3,0))</f>
        <v/>
      </c>
      <c r="D184" s="94" t="str">
        <f>IF($A184="","",VLOOKUP($A184,'Annex 2 Designated EHV charges'!$D:$O,4,0))</f>
        <v/>
      </c>
      <c r="E184" s="96" t="str">
        <f>IFERROR(IF(VLOOKUP($A184,'Annex 2 Designated EHV charges'!$D:$P,10,FALSE)=0,"",VLOOKUP($A184,'Annex 2 Designated EHV charges'!$D:$P,10,FALSE)),"")</f>
        <v/>
      </c>
      <c r="F184" s="196" t="str">
        <f>IFERROR(IF(VLOOKUP($A184,'Annex 2 Designated EHV charges'!$D:$P,11,FALSE)=0,"",VLOOKUP($A184,'Annex 2 Designated EHV charges'!$D:$P,11,FALSE)),"")</f>
        <v/>
      </c>
      <c r="G184" s="196" t="str">
        <f>IFERROR(IF(VLOOKUP($A184,'Annex 2 Designated EHV charges'!$D:$P,12,FALSE)=0,"",VLOOKUP($A184,'Annex 2 Designated EHV charges'!$D:$P,12,FALSE)),"")</f>
        <v/>
      </c>
      <c r="H184" s="196" t="str">
        <f>IFERROR(IF(VLOOKUP($A184,'Annex 2 Designated EHV charges'!$D:$P,13,FALSE)=0,"",VLOOKUP($A184,'Annex 2 Designated EHV charges'!$D:$P,13,FALSE)),"")</f>
        <v/>
      </c>
    </row>
    <row r="185" spans="1:8" x14ac:dyDescent="0.2">
      <c r="A185" s="95" t="str" cm="1">
        <f t="array" ref="A185">IFERROR(INDEX('Annex 2 Designated EHV charges'!$D$10:$D$400, MATCH(0, IF(ISBLANK('Annex 2 Designated EHV charges'!$D$10:$D$400),1, COUNTIF(A$4:$A184, 'Annex 2 Designated EHV charges'!$D$10:$D$400)), 0)),"")</f>
        <v/>
      </c>
      <c r="B185" s="94" t="str">
        <f>IF($A185="","",VLOOKUP($A185,'Annex 2 Designated EHV charges'!$D:$O,2,0))</f>
        <v/>
      </c>
      <c r="C185" s="95" t="str">
        <f>IF($A185="","",VLOOKUP($A185,'Annex 2 Designated EHV charges'!$D:$O,3,0))</f>
        <v/>
      </c>
      <c r="D185" s="94" t="str">
        <f>IF($A185="","",VLOOKUP($A185,'Annex 2 Designated EHV charges'!$D:$O,4,0))</f>
        <v/>
      </c>
      <c r="E185" s="96" t="str">
        <f>IFERROR(IF(VLOOKUP($A185,'Annex 2 Designated EHV charges'!$D:$P,10,FALSE)=0,"",VLOOKUP($A185,'Annex 2 Designated EHV charges'!$D:$P,10,FALSE)),"")</f>
        <v/>
      </c>
      <c r="F185" s="196" t="str">
        <f>IFERROR(IF(VLOOKUP($A185,'Annex 2 Designated EHV charges'!$D:$P,11,FALSE)=0,"",VLOOKUP($A185,'Annex 2 Designated EHV charges'!$D:$P,11,FALSE)),"")</f>
        <v/>
      </c>
      <c r="G185" s="196" t="str">
        <f>IFERROR(IF(VLOOKUP($A185,'Annex 2 Designated EHV charges'!$D:$P,12,FALSE)=0,"",VLOOKUP($A185,'Annex 2 Designated EHV charges'!$D:$P,12,FALSE)),"")</f>
        <v/>
      </c>
      <c r="H185" s="196" t="str">
        <f>IFERROR(IF(VLOOKUP($A185,'Annex 2 Designated EHV charges'!$D:$P,13,FALSE)=0,"",VLOOKUP($A185,'Annex 2 Designated EHV charges'!$D:$P,13,FALSE)),"")</f>
        <v/>
      </c>
    </row>
    <row r="186" spans="1:8" x14ac:dyDescent="0.2">
      <c r="A186" s="95" t="str" cm="1">
        <f t="array" ref="A186">IFERROR(INDEX('Annex 2 Designated EHV charges'!$D$10:$D$400, MATCH(0, IF(ISBLANK('Annex 2 Designated EHV charges'!$D$10:$D$400),1, COUNTIF(A$4:$A185, 'Annex 2 Designated EHV charges'!$D$10:$D$400)), 0)),"")</f>
        <v/>
      </c>
      <c r="B186" s="94" t="str">
        <f>IF($A186="","",VLOOKUP($A186,'Annex 2 Designated EHV charges'!$D:$O,2,0))</f>
        <v/>
      </c>
      <c r="C186" s="95" t="str">
        <f>IF($A186="","",VLOOKUP($A186,'Annex 2 Designated EHV charges'!$D:$O,3,0))</f>
        <v/>
      </c>
      <c r="D186" s="94" t="str">
        <f>IF($A186="","",VLOOKUP($A186,'Annex 2 Designated EHV charges'!$D:$O,4,0))</f>
        <v/>
      </c>
      <c r="E186" s="96" t="str">
        <f>IFERROR(IF(VLOOKUP($A186,'Annex 2 Designated EHV charges'!$D:$P,10,FALSE)=0,"",VLOOKUP($A186,'Annex 2 Designated EHV charges'!$D:$P,10,FALSE)),"")</f>
        <v/>
      </c>
      <c r="F186" s="196" t="str">
        <f>IFERROR(IF(VLOOKUP($A186,'Annex 2 Designated EHV charges'!$D:$P,11,FALSE)=0,"",VLOOKUP($A186,'Annex 2 Designated EHV charges'!$D:$P,11,FALSE)),"")</f>
        <v/>
      </c>
      <c r="G186" s="196" t="str">
        <f>IFERROR(IF(VLOOKUP($A186,'Annex 2 Designated EHV charges'!$D:$P,12,FALSE)=0,"",VLOOKUP($A186,'Annex 2 Designated EHV charges'!$D:$P,12,FALSE)),"")</f>
        <v/>
      </c>
      <c r="H186" s="196" t="str">
        <f>IFERROR(IF(VLOOKUP($A186,'Annex 2 Designated EHV charges'!$D:$P,13,FALSE)=0,"",VLOOKUP($A186,'Annex 2 Designated EHV charges'!$D:$P,13,FALSE)),"")</f>
        <v/>
      </c>
    </row>
    <row r="187" spans="1:8" x14ac:dyDescent="0.2">
      <c r="A187" s="95" t="str" cm="1">
        <f t="array" ref="A187">IFERROR(INDEX('Annex 2 Designated EHV charges'!$D$10:$D$400, MATCH(0, IF(ISBLANK('Annex 2 Designated EHV charges'!$D$10:$D$400),1, COUNTIF(A$4:$A186, 'Annex 2 Designated EHV charges'!$D$10:$D$400)), 0)),"")</f>
        <v/>
      </c>
      <c r="B187" s="94" t="str">
        <f>IF($A187="","",VLOOKUP($A187,'Annex 2 Designated EHV charges'!$D:$O,2,0))</f>
        <v/>
      </c>
      <c r="C187" s="95" t="str">
        <f>IF($A187="","",VLOOKUP($A187,'Annex 2 Designated EHV charges'!$D:$O,3,0))</f>
        <v/>
      </c>
      <c r="D187" s="94" t="str">
        <f>IF($A187="","",VLOOKUP($A187,'Annex 2 Designated EHV charges'!$D:$O,4,0))</f>
        <v/>
      </c>
      <c r="E187" s="96" t="str">
        <f>IFERROR(IF(VLOOKUP($A187,'Annex 2 Designated EHV charges'!$D:$P,10,FALSE)=0,"",VLOOKUP($A187,'Annex 2 Designated EHV charges'!$D:$P,10,FALSE)),"")</f>
        <v/>
      </c>
      <c r="F187" s="196" t="str">
        <f>IFERROR(IF(VLOOKUP($A187,'Annex 2 Designated EHV charges'!$D:$P,11,FALSE)=0,"",VLOOKUP($A187,'Annex 2 Designated EHV charges'!$D:$P,11,FALSE)),"")</f>
        <v/>
      </c>
      <c r="G187" s="196" t="str">
        <f>IFERROR(IF(VLOOKUP($A187,'Annex 2 Designated EHV charges'!$D:$P,12,FALSE)=0,"",VLOOKUP($A187,'Annex 2 Designated EHV charges'!$D:$P,12,FALSE)),"")</f>
        <v/>
      </c>
      <c r="H187" s="196" t="str">
        <f>IFERROR(IF(VLOOKUP($A187,'Annex 2 Designated EHV charges'!$D:$P,13,FALSE)=0,"",VLOOKUP($A187,'Annex 2 Designated EHV charges'!$D:$P,13,FALSE)),"")</f>
        <v/>
      </c>
    </row>
    <row r="188" spans="1:8" x14ac:dyDescent="0.2">
      <c r="A188" s="95" t="str" cm="1">
        <f t="array" ref="A188">IFERROR(INDEX('Annex 2 Designated EHV charges'!$D$10:$D$400, MATCH(0, IF(ISBLANK('Annex 2 Designated EHV charges'!$D$10:$D$400),1, COUNTIF(A$4:$A187, 'Annex 2 Designated EHV charges'!$D$10:$D$400)), 0)),"")</f>
        <v/>
      </c>
      <c r="B188" s="94" t="str">
        <f>IF($A188="","",VLOOKUP($A188,'Annex 2 Designated EHV charges'!$D:$O,2,0))</f>
        <v/>
      </c>
      <c r="C188" s="95" t="str">
        <f>IF($A188="","",VLOOKUP($A188,'Annex 2 Designated EHV charges'!$D:$O,3,0))</f>
        <v/>
      </c>
      <c r="D188" s="94" t="str">
        <f>IF($A188="","",VLOOKUP($A188,'Annex 2 Designated EHV charges'!$D:$O,4,0))</f>
        <v/>
      </c>
      <c r="E188" s="96" t="str">
        <f>IFERROR(IF(VLOOKUP($A188,'Annex 2 Designated EHV charges'!$D:$P,10,FALSE)=0,"",VLOOKUP($A188,'Annex 2 Designated EHV charges'!$D:$P,10,FALSE)),"")</f>
        <v/>
      </c>
      <c r="F188" s="196" t="str">
        <f>IFERROR(IF(VLOOKUP($A188,'Annex 2 Designated EHV charges'!$D:$P,11,FALSE)=0,"",VLOOKUP($A188,'Annex 2 Designated EHV charges'!$D:$P,11,FALSE)),"")</f>
        <v/>
      </c>
      <c r="G188" s="196" t="str">
        <f>IFERROR(IF(VLOOKUP($A188,'Annex 2 Designated EHV charges'!$D:$P,12,FALSE)=0,"",VLOOKUP($A188,'Annex 2 Designated EHV charges'!$D:$P,12,FALSE)),"")</f>
        <v/>
      </c>
      <c r="H188" s="196" t="str">
        <f>IFERROR(IF(VLOOKUP($A188,'Annex 2 Designated EHV charges'!$D:$P,13,FALSE)=0,"",VLOOKUP($A188,'Annex 2 Designated EHV charges'!$D:$P,13,FALSE)),"")</f>
        <v/>
      </c>
    </row>
    <row r="189" spans="1:8" x14ac:dyDescent="0.2">
      <c r="A189" s="95" t="str" cm="1">
        <f t="array" ref="A189">IFERROR(INDEX('Annex 2 Designated EHV charges'!$D$10:$D$400, MATCH(0, IF(ISBLANK('Annex 2 Designated EHV charges'!$D$10:$D$400),1, COUNTIF(A$4:$A188, 'Annex 2 Designated EHV charges'!$D$10:$D$400)), 0)),"")</f>
        <v/>
      </c>
      <c r="B189" s="94" t="str">
        <f>IF($A189="","",VLOOKUP($A189,'Annex 2 Designated EHV charges'!$D:$O,2,0))</f>
        <v/>
      </c>
      <c r="C189" s="95" t="str">
        <f>IF($A189="","",VLOOKUP($A189,'Annex 2 Designated EHV charges'!$D:$O,3,0))</f>
        <v/>
      </c>
      <c r="D189" s="94" t="str">
        <f>IF($A189="","",VLOOKUP($A189,'Annex 2 Designated EHV charges'!$D:$O,4,0))</f>
        <v/>
      </c>
      <c r="E189" s="96" t="str">
        <f>IFERROR(IF(VLOOKUP($A189,'Annex 2 Designated EHV charges'!$D:$P,10,FALSE)=0,"",VLOOKUP($A189,'Annex 2 Designated EHV charges'!$D:$P,10,FALSE)),"")</f>
        <v/>
      </c>
      <c r="F189" s="196" t="str">
        <f>IFERROR(IF(VLOOKUP($A189,'Annex 2 Designated EHV charges'!$D:$P,11,FALSE)=0,"",VLOOKUP($A189,'Annex 2 Designated EHV charges'!$D:$P,11,FALSE)),"")</f>
        <v/>
      </c>
      <c r="G189" s="196" t="str">
        <f>IFERROR(IF(VLOOKUP($A189,'Annex 2 Designated EHV charges'!$D:$P,12,FALSE)=0,"",VLOOKUP($A189,'Annex 2 Designated EHV charges'!$D:$P,12,FALSE)),"")</f>
        <v/>
      </c>
      <c r="H189" s="196" t="str">
        <f>IFERROR(IF(VLOOKUP($A189,'Annex 2 Designated EHV charges'!$D:$P,13,FALSE)=0,"",VLOOKUP($A189,'Annex 2 Designated EHV charges'!$D:$P,13,FALSE)),"")</f>
        <v/>
      </c>
    </row>
    <row r="190" spans="1:8" x14ac:dyDescent="0.2">
      <c r="A190" s="95" t="str" cm="1">
        <f t="array" ref="A190">IFERROR(INDEX('Annex 2 Designated EHV charges'!$D$10:$D$400, MATCH(0, IF(ISBLANK('Annex 2 Designated EHV charges'!$D$10:$D$400),1, COUNTIF(A$4:$A189, 'Annex 2 Designated EHV charges'!$D$10:$D$400)), 0)),"")</f>
        <v/>
      </c>
      <c r="B190" s="94" t="str">
        <f>IF($A190="","",VLOOKUP($A190,'Annex 2 Designated EHV charges'!$D:$O,2,0))</f>
        <v/>
      </c>
      <c r="C190" s="95" t="str">
        <f>IF($A190="","",VLOOKUP($A190,'Annex 2 Designated EHV charges'!$D:$O,3,0))</f>
        <v/>
      </c>
      <c r="D190" s="94" t="str">
        <f>IF($A190="","",VLOOKUP($A190,'Annex 2 Designated EHV charges'!$D:$O,4,0))</f>
        <v/>
      </c>
      <c r="E190" s="96" t="str">
        <f>IFERROR(IF(VLOOKUP($A190,'Annex 2 Designated EHV charges'!$D:$P,10,FALSE)=0,"",VLOOKUP($A190,'Annex 2 Designated EHV charges'!$D:$P,10,FALSE)),"")</f>
        <v/>
      </c>
      <c r="F190" s="196" t="str">
        <f>IFERROR(IF(VLOOKUP($A190,'Annex 2 Designated EHV charges'!$D:$P,11,FALSE)=0,"",VLOOKUP($A190,'Annex 2 Designated EHV charges'!$D:$P,11,FALSE)),"")</f>
        <v/>
      </c>
      <c r="G190" s="196" t="str">
        <f>IFERROR(IF(VLOOKUP($A190,'Annex 2 Designated EHV charges'!$D:$P,12,FALSE)=0,"",VLOOKUP($A190,'Annex 2 Designated EHV charges'!$D:$P,12,FALSE)),"")</f>
        <v/>
      </c>
      <c r="H190" s="196" t="str">
        <f>IFERROR(IF(VLOOKUP($A190,'Annex 2 Designated EHV charges'!$D:$P,13,FALSE)=0,"",VLOOKUP($A190,'Annex 2 Designated EHV charges'!$D:$P,13,FALSE)),"")</f>
        <v/>
      </c>
    </row>
    <row r="191" spans="1:8" x14ac:dyDescent="0.2">
      <c r="A191" s="95" t="str" cm="1">
        <f t="array" ref="A191">IFERROR(INDEX('Annex 2 Designated EHV charges'!$D$10:$D$400, MATCH(0, IF(ISBLANK('Annex 2 Designated EHV charges'!$D$10:$D$400),1, COUNTIF(A$4:$A190, 'Annex 2 Designated EHV charges'!$D$10:$D$400)), 0)),"")</f>
        <v/>
      </c>
      <c r="B191" s="94" t="str">
        <f>IF($A191="","",VLOOKUP($A191,'Annex 2 Designated EHV charges'!$D:$O,2,0))</f>
        <v/>
      </c>
      <c r="C191" s="95" t="str">
        <f>IF($A191="","",VLOOKUP($A191,'Annex 2 Designated EHV charges'!$D:$O,3,0))</f>
        <v/>
      </c>
      <c r="D191" s="94" t="str">
        <f>IF($A191="","",VLOOKUP($A191,'Annex 2 Designated EHV charges'!$D:$O,4,0))</f>
        <v/>
      </c>
      <c r="E191" s="96" t="str">
        <f>IFERROR(IF(VLOOKUP($A191,'Annex 2 Designated EHV charges'!$D:$P,10,FALSE)=0,"",VLOOKUP($A191,'Annex 2 Designated EHV charges'!$D:$P,10,FALSE)),"")</f>
        <v/>
      </c>
      <c r="F191" s="196" t="str">
        <f>IFERROR(IF(VLOOKUP($A191,'Annex 2 Designated EHV charges'!$D:$P,11,FALSE)=0,"",VLOOKUP($A191,'Annex 2 Designated EHV charges'!$D:$P,11,FALSE)),"")</f>
        <v/>
      </c>
      <c r="G191" s="196" t="str">
        <f>IFERROR(IF(VLOOKUP($A191,'Annex 2 Designated EHV charges'!$D:$P,12,FALSE)=0,"",VLOOKUP($A191,'Annex 2 Designated EHV charges'!$D:$P,12,FALSE)),"")</f>
        <v/>
      </c>
      <c r="H191" s="196" t="str">
        <f>IFERROR(IF(VLOOKUP($A191,'Annex 2 Designated EHV charges'!$D:$P,13,FALSE)=0,"",VLOOKUP($A191,'Annex 2 Designated EHV charges'!$D:$P,13,FALSE)),"")</f>
        <v/>
      </c>
    </row>
    <row r="192" spans="1:8" x14ac:dyDescent="0.2">
      <c r="A192" s="95" t="str" cm="1">
        <f t="array" ref="A192">IFERROR(INDEX('Annex 2 Designated EHV charges'!$D$10:$D$400, MATCH(0, IF(ISBLANK('Annex 2 Designated EHV charges'!$D$10:$D$400),1, COUNTIF(A$4:$A191, 'Annex 2 Designated EHV charges'!$D$10:$D$400)), 0)),"")</f>
        <v/>
      </c>
      <c r="B192" s="94" t="str">
        <f>IF($A192="","",VLOOKUP($A192,'Annex 2 Designated EHV charges'!$D:$O,2,0))</f>
        <v/>
      </c>
      <c r="C192" s="95" t="str">
        <f>IF($A192="","",VLOOKUP($A192,'Annex 2 Designated EHV charges'!$D:$O,3,0))</f>
        <v/>
      </c>
      <c r="D192" s="94" t="str">
        <f>IF($A192="","",VLOOKUP($A192,'Annex 2 Designated EHV charges'!$D:$O,4,0))</f>
        <v/>
      </c>
      <c r="E192" s="96" t="str">
        <f>IFERROR(IF(VLOOKUP($A192,'Annex 2 Designated EHV charges'!$D:$P,10,FALSE)=0,"",VLOOKUP($A192,'Annex 2 Designated EHV charges'!$D:$P,10,FALSE)),"")</f>
        <v/>
      </c>
      <c r="F192" s="196" t="str">
        <f>IFERROR(IF(VLOOKUP($A192,'Annex 2 Designated EHV charges'!$D:$P,11,FALSE)=0,"",VLOOKUP($A192,'Annex 2 Designated EHV charges'!$D:$P,11,FALSE)),"")</f>
        <v/>
      </c>
      <c r="G192" s="196" t="str">
        <f>IFERROR(IF(VLOOKUP($A192,'Annex 2 Designated EHV charges'!$D:$P,12,FALSE)=0,"",VLOOKUP($A192,'Annex 2 Designated EHV charges'!$D:$P,12,FALSE)),"")</f>
        <v/>
      </c>
      <c r="H192" s="196" t="str">
        <f>IFERROR(IF(VLOOKUP($A192,'Annex 2 Designated EHV charges'!$D:$P,13,FALSE)=0,"",VLOOKUP($A192,'Annex 2 Designated EHV charges'!$D:$P,13,FALSE)),"")</f>
        <v/>
      </c>
    </row>
    <row r="193" spans="1:8" x14ac:dyDescent="0.2">
      <c r="A193" s="95" t="str" cm="1">
        <f t="array" ref="A193">IFERROR(INDEX('Annex 2 Designated EHV charges'!$D$10:$D$400, MATCH(0, IF(ISBLANK('Annex 2 Designated EHV charges'!$D$10:$D$400),1, COUNTIF(A$4:$A192, 'Annex 2 Designated EHV charges'!$D$10:$D$400)), 0)),"")</f>
        <v/>
      </c>
      <c r="B193" s="94" t="str">
        <f>IF($A193="","",VLOOKUP($A193,'Annex 2 Designated EHV charges'!$D:$O,2,0))</f>
        <v/>
      </c>
      <c r="C193" s="95" t="str">
        <f>IF($A193="","",VLOOKUP($A193,'Annex 2 Designated EHV charges'!$D:$O,3,0))</f>
        <v/>
      </c>
      <c r="D193" s="94" t="str">
        <f>IF($A193="","",VLOOKUP($A193,'Annex 2 Designated EHV charges'!$D:$O,4,0))</f>
        <v/>
      </c>
      <c r="E193" s="96" t="str">
        <f>IFERROR(IF(VLOOKUP($A193,'Annex 2 Designated EHV charges'!$D:$P,10,FALSE)=0,"",VLOOKUP($A193,'Annex 2 Designated EHV charges'!$D:$P,10,FALSE)),"")</f>
        <v/>
      </c>
      <c r="F193" s="196" t="str">
        <f>IFERROR(IF(VLOOKUP($A193,'Annex 2 Designated EHV charges'!$D:$P,11,FALSE)=0,"",VLOOKUP($A193,'Annex 2 Designated EHV charges'!$D:$P,11,FALSE)),"")</f>
        <v/>
      </c>
      <c r="G193" s="196" t="str">
        <f>IFERROR(IF(VLOOKUP($A193,'Annex 2 Designated EHV charges'!$D:$P,12,FALSE)=0,"",VLOOKUP($A193,'Annex 2 Designated EHV charges'!$D:$P,12,FALSE)),"")</f>
        <v/>
      </c>
      <c r="H193" s="196" t="str">
        <f>IFERROR(IF(VLOOKUP($A193,'Annex 2 Designated EHV charges'!$D:$P,13,FALSE)=0,"",VLOOKUP($A193,'Annex 2 Designated EHV charges'!$D:$P,13,FALSE)),"")</f>
        <v/>
      </c>
    </row>
    <row r="194" spans="1:8" x14ac:dyDescent="0.2">
      <c r="A194" s="95" t="str" cm="1">
        <f t="array" ref="A194">IFERROR(INDEX('Annex 2 Designated EHV charges'!$D$10:$D$400, MATCH(0, IF(ISBLANK('Annex 2 Designated EHV charges'!$D$10:$D$400),1, COUNTIF(A$4:$A193, 'Annex 2 Designated EHV charges'!$D$10:$D$400)), 0)),"")</f>
        <v/>
      </c>
      <c r="B194" s="94" t="str">
        <f>IF($A194="","",VLOOKUP($A194,'Annex 2 Designated EHV charges'!$D:$O,2,0))</f>
        <v/>
      </c>
      <c r="C194" s="95" t="str">
        <f>IF($A194="","",VLOOKUP($A194,'Annex 2 Designated EHV charges'!$D:$O,3,0))</f>
        <v/>
      </c>
      <c r="D194" s="94" t="str">
        <f>IF($A194="","",VLOOKUP($A194,'Annex 2 Designated EHV charges'!$D:$O,4,0))</f>
        <v/>
      </c>
      <c r="E194" s="96" t="str">
        <f>IFERROR(IF(VLOOKUP($A194,'Annex 2 Designated EHV charges'!$D:$P,10,FALSE)=0,"",VLOOKUP($A194,'Annex 2 Designated EHV charges'!$D:$P,10,FALSE)),"")</f>
        <v/>
      </c>
      <c r="F194" s="196" t="str">
        <f>IFERROR(IF(VLOOKUP($A194,'Annex 2 Designated EHV charges'!$D:$P,11,FALSE)=0,"",VLOOKUP($A194,'Annex 2 Designated EHV charges'!$D:$P,11,FALSE)),"")</f>
        <v/>
      </c>
      <c r="G194" s="196" t="str">
        <f>IFERROR(IF(VLOOKUP($A194,'Annex 2 Designated EHV charges'!$D:$P,12,FALSE)=0,"",VLOOKUP($A194,'Annex 2 Designated EHV charges'!$D:$P,12,FALSE)),"")</f>
        <v/>
      </c>
      <c r="H194" s="196" t="str">
        <f>IFERROR(IF(VLOOKUP($A194,'Annex 2 Designated EHV charges'!$D:$P,13,FALSE)=0,"",VLOOKUP($A194,'Annex 2 Designated EHV charges'!$D:$P,13,FALSE)),"")</f>
        <v/>
      </c>
    </row>
    <row r="195" spans="1:8" x14ac:dyDescent="0.2">
      <c r="A195" s="95" t="str" cm="1">
        <f t="array" ref="A195">IFERROR(INDEX('Annex 2 Designated EHV charges'!$D$10:$D$400, MATCH(0, IF(ISBLANK('Annex 2 Designated EHV charges'!$D$10:$D$400),1, COUNTIF(A$4:$A194, 'Annex 2 Designated EHV charges'!$D$10:$D$400)), 0)),"")</f>
        <v/>
      </c>
      <c r="B195" s="94" t="str">
        <f>IF($A195="","",VLOOKUP($A195,'Annex 2 Designated EHV charges'!$D:$O,2,0))</f>
        <v/>
      </c>
      <c r="C195" s="95" t="str">
        <f>IF($A195="","",VLOOKUP($A195,'Annex 2 Designated EHV charges'!$D:$O,3,0))</f>
        <v/>
      </c>
      <c r="D195" s="94" t="str">
        <f>IF($A195="","",VLOOKUP($A195,'Annex 2 Designated EHV charges'!$D:$O,4,0))</f>
        <v/>
      </c>
      <c r="E195" s="96" t="str">
        <f>IFERROR(IF(VLOOKUP($A195,'Annex 2 Designated EHV charges'!$D:$P,10,FALSE)=0,"",VLOOKUP($A195,'Annex 2 Designated EHV charges'!$D:$P,10,FALSE)),"")</f>
        <v/>
      </c>
      <c r="F195" s="196" t="str">
        <f>IFERROR(IF(VLOOKUP($A195,'Annex 2 Designated EHV charges'!$D:$P,11,FALSE)=0,"",VLOOKUP($A195,'Annex 2 Designated EHV charges'!$D:$P,11,FALSE)),"")</f>
        <v/>
      </c>
      <c r="G195" s="196" t="str">
        <f>IFERROR(IF(VLOOKUP($A195,'Annex 2 Designated EHV charges'!$D:$P,12,FALSE)=0,"",VLOOKUP($A195,'Annex 2 Designated EHV charges'!$D:$P,12,FALSE)),"")</f>
        <v/>
      </c>
      <c r="H195" s="196" t="str">
        <f>IFERROR(IF(VLOOKUP($A195,'Annex 2 Designated EHV charges'!$D:$P,13,FALSE)=0,"",VLOOKUP($A195,'Annex 2 Designated EHV charges'!$D:$P,13,FALSE)),"")</f>
        <v/>
      </c>
    </row>
    <row r="196" spans="1:8" x14ac:dyDescent="0.2">
      <c r="A196" s="95" t="str" cm="1">
        <f t="array" ref="A196">IFERROR(INDEX('Annex 2 Designated EHV charges'!$D$10:$D$400, MATCH(0, IF(ISBLANK('Annex 2 Designated EHV charges'!$D$10:$D$400),1, COUNTIF(A$4:$A195, 'Annex 2 Designated EHV charges'!$D$10:$D$400)), 0)),"")</f>
        <v/>
      </c>
      <c r="B196" s="94" t="str">
        <f>IF($A196="","",VLOOKUP($A196,'Annex 2 Designated EHV charges'!$D:$O,2,0))</f>
        <v/>
      </c>
      <c r="C196" s="95" t="str">
        <f>IF($A196="","",VLOOKUP($A196,'Annex 2 Designated EHV charges'!$D:$O,3,0))</f>
        <v/>
      </c>
      <c r="D196" s="94" t="str">
        <f>IF($A196="","",VLOOKUP($A196,'Annex 2 Designated EHV charges'!$D:$O,4,0))</f>
        <v/>
      </c>
      <c r="E196" s="96" t="str">
        <f>IFERROR(IF(VLOOKUP($A196,'Annex 2 Designated EHV charges'!$D:$P,10,FALSE)=0,"",VLOOKUP($A196,'Annex 2 Designated EHV charges'!$D:$P,10,FALSE)),"")</f>
        <v/>
      </c>
      <c r="F196" s="196" t="str">
        <f>IFERROR(IF(VLOOKUP($A196,'Annex 2 Designated EHV charges'!$D:$P,11,FALSE)=0,"",VLOOKUP($A196,'Annex 2 Designated EHV charges'!$D:$P,11,FALSE)),"")</f>
        <v/>
      </c>
      <c r="G196" s="196" t="str">
        <f>IFERROR(IF(VLOOKUP($A196,'Annex 2 Designated EHV charges'!$D:$P,12,FALSE)=0,"",VLOOKUP($A196,'Annex 2 Designated EHV charges'!$D:$P,12,FALSE)),"")</f>
        <v/>
      </c>
      <c r="H196" s="196" t="str">
        <f>IFERROR(IF(VLOOKUP($A196,'Annex 2 Designated EHV charges'!$D:$P,13,FALSE)=0,"",VLOOKUP($A196,'Annex 2 Designated EHV charges'!$D:$P,13,FALSE)),"")</f>
        <v/>
      </c>
    </row>
    <row r="197" spans="1:8" x14ac:dyDescent="0.2">
      <c r="A197" s="95" t="str" cm="1">
        <f t="array" ref="A197">IFERROR(INDEX('Annex 2 Designated EHV charges'!$D$10:$D$400, MATCH(0, IF(ISBLANK('Annex 2 Designated EHV charges'!$D$10:$D$400),1, COUNTIF(A$4:$A196, 'Annex 2 Designated EHV charges'!$D$10:$D$400)), 0)),"")</f>
        <v/>
      </c>
      <c r="B197" s="94" t="str">
        <f>IF($A197="","",VLOOKUP($A197,'Annex 2 Designated EHV charges'!$D:$O,2,0))</f>
        <v/>
      </c>
      <c r="C197" s="95" t="str">
        <f>IF($A197="","",VLOOKUP($A197,'Annex 2 Designated EHV charges'!$D:$O,3,0))</f>
        <v/>
      </c>
      <c r="D197" s="94" t="str">
        <f>IF($A197="","",VLOOKUP($A197,'Annex 2 Designated EHV charges'!$D:$O,4,0))</f>
        <v/>
      </c>
      <c r="E197" s="96" t="str">
        <f>IFERROR(IF(VLOOKUP($A197,'Annex 2 Designated EHV charges'!$D:$P,10,FALSE)=0,"",VLOOKUP($A197,'Annex 2 Designated EHV charges'!$D:$P,10,FALSE)),"")</f>
        <v/>
      </c>
      <c r="F197" s="196" t="str">
        <f>IFERROR(IF(VLOOKUP($A197,'Annex 2 Designated EHV charges'!$D:$P,11,FALSE)=0,"",VLOOKUP($A197,'Annex 2 Designated EHV charges'!$D:$P,11,FALSE)),"")</f>
        <v/>
      </c>
      <c r="G197" s="196" t="str">
        <f>IFERROR(IF(VLOOKUP($A197,'Annex 2 Designated EHV charges'!$D:$P,12,FALSE)=0,"",VLOOKUP($A197,'Annex 2 Designated EHV charges'!$D:$P,12,FALSE)),"")</f>
        <v/>
      </c>
      <c r="H197" s="196" t="str">
        <f>IFERROR(IF(VLOOKUP($A197,'Annex 2 Designated EHV charges'!$D:$P,13,FALSE)=0,"",VLOOKUP($A197,'Annex 2 Designated EHV charges'!$D:$P,13,FALSE)),"")</f>
        <v/>
      </c>
    </row>
    <row r="198" spans="1:8" x14ac:dyDescent="0.2">
      <c r="A198" s="95" t="str" cm="1">
        <f t="array" ref="A198">IFERROR(INDEX('Annex 2 Designated EHV charges'!$D$10:$D$400, MATCH(0, IF(ISBLANK('Annex 2 Designated EHV charges'!$D$10:$D$400),1, COUNTIF(A$4:$A197, 'Annex 2 Designated EHV charges'!$D$10:$D$400)), 0)),"")</f>
        <v/>
      </c>
      <c r="B198" s="94" t="str">
        <f>IF($A198="","",VLOOKUP($A198,'Annex 2 Designated EHV charges'!$D:$O,2,0))</f>
        <v/>
      </c>
      <c r="C198" s="95" t="str">
        <f>IF($A198="","",VLOOKUP($A198,'Annex 2 Designated EHV charges'!$D:$O,3,0))</f>
        <v/>
      </c>
      <c r="D198" s="94" t="str">
        <f>IF($A198="","",VLOOKUP($A198,'Annex 2 Designated EHV charges'!$D:$O,4,0))</f>
        <v/>
      </c>
      <c r="E198" s="96" t="str">
        <f>IFERROR(IF(VLOOKUP($A198,'Annex 2 Designated EHV charges'!$D:$P,10,FALSE)=0,"",VLOOKUP($A198,'Annex 2 Designated EHV charges'!$D:$P,10,FALSE)),"")</f>
        <v/>
      </c>
      <c r="F198" s="196" t="str">
        <f>IFERROR(IF(VLOOKUP($A198,'Annex 2 Designated EHV charges'!$D:$P,11,FALSE)=0,"",VLOOKUP($A198,'Annex 2 Designated EHV charges'!$D:$P,11,FALSE)),"")</f>
        <v/>
      </c>
      <c r="G198" s="196" t="str">
        <f>IFERROR(IF(VLOOKUP($A198,'Annex 2 Designated EHV charges'!$D:$P,12,FALSE)=0,"",VLOOKUP($A198,'Annex 2 Designated EHV charges'!$D:$P,12,FALSE)),"")</f>
        <v/>
      </c>
      <c r="H198" s="196" t="str">
        <f>IFERROR(IF(VLOOKUP($A198,'Annex 2 Designated EHV charges'!$D:$P,13,FALSE)=0,"",VLOOKUP($A198,'Annex 2 Designated EHV charges'!$D:$P,13,FALSE)),"")</f>
        <v/>
      </c>
    </row>
    <row r="199" spans="1:8" x14ac:dyDescent="0.2">
      <c r="A199" s="95" t="str" cm="1">
        <f t="array" ref="A199">IFERROR(INDEX('Annex 2 Designated EHV charges'!$D$10:$D$400, MATCH(0, IF(ISBLANK('Annex 2 Designated EHV charges'!$D$10:$D$400),1, COUNTIF(A$4:$A198, 'Annex 2 Designated EHV charges'!$D$10:$D$400)), 0)),"")</f>
        <v/>
      </c>
      <c r="B199" s="94" t="str">
        <f>IF($A199="","",VLOOKUP($A199,'Annex 2 Designated EHV charges'!$D:$O,2,0))</f>
        <v/>
      </c>
      <c r="C199" s="95" t="str">
        <f>IF($A199="","",VLOOKUP($A199,'Annex 2 Designated EHV charges'!$D:$O,3,0))</f>
        <v/>
      </c>
      <c r="D199" s="94" t="str">
        <f>IF($A199="","",VLOOKUP($A199,'Annex 2 Designated EHV charges'!$D:$O,4,0))</f>
        <v/>
      </c>
      <c r="E199" s="96" t="str">
        <f>IFERROR(IF(VLOOKUP($A199,'Annex 2 Designated EHV charges'!$D:$P,10,FALSE)=0,"",VLOOKUP($A199,'Annex 2 Designated EHV charges'!$D:$P,10,FALSE)),"")</f>
        <v/>
      </c>
      <c r="F199" s="196" t="str">
        <f>IFERROR(IF(VLOOKUP($A199,'Annex 2 Designated EHV charges'!$D:$P,11,FALSE)=0,"",VLOOKUP($A199,'Annex 2 Designated EHV charges'!$D:$P,11,FALSE)),"")</f>
        <v/>
      </c>
      <c r="G199" s="196" t="str">
        <f>IFERROR(IF(VLOOKUP($A199,'Annex 2 Designated EHV charges'!$D:$P,12,FALSE)=0,"",VLOOKUP($A199,'Annex 2 Designated EHV charges'!$D:$P,12,FALSE)),"")</f>
        <v/>
      </c>
      <c r="H199" s="196" t="str">
        <f>IFERROR(IF(VLOOKUP($A199,'Annex 2 Designated EHV charges'!$D:$P,13,FALSE)=0,"",VLOOKUP($A199,'Annex 2 Designated EHV charges'!$D:$P,13,FALSE)),"")</f>
        <v/>
      </c>
    </row>
    <row r="200" spans="1:8" x14ac:dyDescent="0.2">
      <c r="A200" s="95" t="str" cm="1">
        <f t="array" ref="A200">IFERROR(INDEX('Annex 2 Designated EHV charges'!$D$10:$D$400, MATCH(0, IF(ISBLANK('Annex 2 Designated EHV charges'!$D$10:$D$400),1, COUNTIF(A$4:$A199, 'Annex 2 Designated EHV charges'!$D$10:$D$400)), 0)),"")</f>
        <v/>
      </c>
      <c r="B200" s="94" t="str">
        <f>IF($A200="","",VLOOKUP($A200,'Annex 2 Designated EHV charges'!$D:$O,2,0))</f>
        <v/>
      </c>
      <c r="C200" s="95" t="str">
        <f>IF($A200="","",VLOOKUP($A200,'Annex 2 Designated EHV charges'!$D:$O,3,0))</f>
        <v/>
      </c>
      <c r="D200" s="94" t="str">
        <f>IF($A200="","",VLOOKUP($A200,'Annex 2 Designated EHV charges'!$D:$O,4,0))</f>
        <v/>
      </c>
      <c r="E200" s="96" t="str">
        <f>IFERROR(IF(VLOOKUP($A200,'Annex 2 Designated EHV charges'!$D:$P,10,FALSE)=0,"",VLOOKUP($A200,'Annex 2 Designated EHV charges'!$D:$P,10,FALSE)),"")</f>
        <v/>
      </c>
      <c r="F200" s="196" t="str">
        <f>IFERROR(IF(VLOOKUP($A200,'Annex 2 Designated EHV charges'!$D:$P,11,FALSE)=0,"",VLOOKUP($A200,'Annex 2 Designated EHV charges'!$D:$P,11,FALSE)),"")</f>
        <v/>
      </c>
      <c r="G200" s="196" t="str">
        <f>IFERROR(IF(VLOOKUP($A200,'Annex 2 Designated EHV charges'!$D:$P,12,FALSE)=0,"",VLOOKUP($A200,'Annex 2 Designated EHV charges'!$D:$P,12,FALSE)),"")</f>
        <v/>
      </c>
      <c r="H200" s="196" t="str">
        <f>IFERROR(IF(VLOOKUP($A200,'Annex 2 Designated EHV charges'!$D:$P,13,FALSE)=0,"",VLOOKUP($A200,'Annex 2 Designated EHV charges'!$D:$P,13,FALSE)),"")</f>
        <v/>
      </c>
    </row>
    <row r="201" spans="1:8" x14ac:dyDescent="0.2">
      <c r="A201" s="95" t="str" cm="1">
        <f t="array" ref="A201">IFERROR(INDEX('Annex 2 Designated EHV charges'!$D$10:$D$400, MATCH(0, IF(ISBLANK('Annex 2 Designated EHV charges'!$D$10:$D$400),1, COUNTIF(A$4:$A200, 'Annex 2 Designated EHV charges'!$D$10:$D$400)), 0)),"")</f>
        <v/>
      </c>
      <c r="B201" s="94" t="str">
        <f>IF($A201="","",VLOOKUP($A201,'Annex 2 Designated EHV charges'!$D:$O,2,0))</f>
        <v/>
      </c>
      <c r="C201" s="95" t="str">
        <f>IF($A201="","",VLOOKUP($A201,'Annex 2 Designated EHV charges'!$D:$O,3,0))</f>
        <v/>
      </c>
      <c r="D201" s="94" t="str">
        <f>IF($A201="","",VLOOKUP($A201,'Annex 2 Designated EHV charges'!$D:$O,4,0))</f>
        <v/>
      </c>
      <c r="E201" s="96" t="str">
        <f>IFERROR(IF(VLOOKUP($A201,'Annex 2 Designated EHV charges'!$D:$P,10,FALSE)=0,"",VLOOKUP($A201,'Annex 2 Designated EHV charges'!$D:$P,10,FALSE)),"")</f>
        <v/>
      </c>
      <c r="F201" s="196" t="str">
        <f>IFERROR(IF(VLOOKUP($A201,'Annex 2 Designated EHV charges'!$D:$P,11,FALSE)=0,"",VLOOKUP($A201,'Annex 2 Designated EHV charges'!$D:$P,11,FALSE)),"")</f>
        <v/>
      </c>
      <c r="G201" s="196" t="str">
        <f>IFERROR(IF(VLOOKUP($A201,'Annex 2 Designated EHV charges'!$D:$P,12,FALSE)=0,"",VLOOKUP($A201,'Annex 2 Designated EHV charges'!$D:$P,12,FALSE)),"")</f>
        <v/>
      </c>
      <c r="H201" s="196" t="str">
        <f>IFERROR(IF(VLOOKUP($A201,'Annex 2 Designated EHV charges'!$D:$P,13,FALSE)=0,"",VLOOKUP($A201,'Annex 2 Designated EHV charges'!$D:$P,13,FALSE)),"")</f>
        <v/>
      </c>
    </row>
    <row r="202" spans="1:8" x14ac:dyDescent="0.2">
      <c r="A202" s="95" t="str" cm="1">
        <f t="array" ref="A202">IFERROR(INDEX('Annex 2 Designated EHV charges'!$D$10:$D$400, MATCH(0, IF(ISBLANK('Annex 2 Designated EHV charges'!$D$10:$D$400),1, COUNTIF(A$4:$A201, 'Annex 2 Designated EHV charges'!$D$10:$D$400)), 0)),"")</f>
        <v/>
      </c>
      <c r="B202" s="94" t="str">
        <f>IF($A202="","",VLOOKUP($A202,'Annex 2 Designated EHV charges'!$D:$O,2,0))</f>
        <v/>
      </c>
      <c r="C202" s="95" t="str">
        <f>IF($A202="","",VLOOKUP($A202,'Annex 2 Designated EHV charges'!$D:$O,3,0))</f>
        <v/>
      </c>
      <c r="D202" s="94" t="str">
        <f>IF($A202="","",VLOOKUP($A202,'Annex 2 Designated EHV charges'!$D:$O,4,0))</f>
        <v/>
      </c>
      <c r="E202" s="96" t="str">
        <f>IFERROR(IF(VLOOKUP($A202,'Annex 2 Designated EHV charges'!$D:$P,10,FALSE)=0,"",VLOOKUP($A202,'Annex 2 Designated EHV charges'!$D:$P,10,FALSE)),"")</f>
        <v/>
      </c>
      <c r="F202" s="196" t="str">
        <f>IFERROR(IF(VLOOKUP($A202,'Annex 2 Designated EHV charges'!$D:$P,11,FALSE)=0,"",VLOOKUP($A202,'Annex 2 Designated EHV charges'!$D:$P,11,FALSE)),"")</f>
        <v/>
      </c>
      <c r="G202" s="196" t="str">
        <f>IFERROR(IF(VLOOKUP($A202,'Annex 2 Designated EHV charges'!$D:$P,12,FALSE)=0,"",VLOOKUP($A202,'Annex 2 Designated EHV charges'!$D:$P,12,FALSE)),"")</f>
        <v/>
      </c>
      <c r="H202" s="196" t="str">
        <f>IFERROR(IF(VLOOKUP($A202,'Annex 2 Designated EHV charges'!$D:$P,13,FALSE)=0,"",VLOOKUP($A202,'Annex 2 Designated EHV charges'!$D:$P,13,FALSE)),"")</f>
        <v/>
      </c>
    </row>
    <row r="203" spans="1:8" x14ac:dyDescent="0.2">
      <c r="A203" s="95" t="str" cm="1">
        <f t="array" ref="A203">IFERROR(INDEX('Annex 2 Designated EHV charges'!$D$10:$D$400, MATCH(0, IF(ISBLANK('Annex 2 Designated EHV charges'!$D$10:$D$400),1, COUNTIF(A$4:$A202, 'Annex 2 Designated EHV charges'!$D$10:$D$400)), 0)),"")</f>
        <v/>
      </c>
      <c r="B203" s="94" t="str">
        <f>IF($A203="","",VLOOKUP($A203,'Annex 2 Designated EHV charges'!$D:$O,2,0))</f>
        <v/>
      </c>
      <c r="C203" s="95" t="str">
        <f>IF($A203="","",VLOOKUP($A203,'Annex 2 Designated EHV charges'!$D:$O,3,0))</f>
        <v/>
      </c>
      <c r="D203" s="94" t="str">
        <f>IF($A203="","",VLOOKUP($A203,'Annex 2 Designated EHV charges'!$D:$O,4,0))</f>
        <v/>
      </c>
      <c r="E203" s="96" t="str">
        <f>IFERROR(IF(VLOOKUP($A203,'Annex 2 Designated EHV charges'!$D:$P,10,FALSE)=0,"",VLOOKUP($A203,'Annex 2 Designated EHV charges'!$D:$P,10,FALSE)),"")</f>
        <v/>
      </c>
      <c r="F203" s="196" t="str">
        <f>IFERROR(IF(VLOOKUP($A203,'Annex 2 Designated EHV charges'!$D:$P,11,FALSE)=0,"",VLOOKUP($A203,'Annex 2 Designated EHV charges'!$D:$P,11,FALSE)),"")</f>
        <v/>
      </c>
      <c r="G203" s="196" t="str">
        <f>IFERROR(IF(VLOOKUP($A203,'Annex 2 Designated EHV charges'!$D:$P,12,FALSE)=0,"",VLOOKUP($A203,'Annex 2 Designated EHV charges'!$D:$P,12,FALSE)),"")</f>
        <v/>
      </c>
      <c r="H203" s="196" t="str">
        <f>IFERROR(IF(VLOOKUP($A203,'Annex 2 Designated EHV charges'!$D:$P,13,FALSE)=0,"",VLOOKUP($A203,'Annex 2 Designated EHV charges'!$D:$P,13,FALSE)),"")</f>
        <v/>
      </c>
    </row>
    <row r="204" spans="1:8" x14ac:dyDescent="0.2">
      <c r="A204" s="95" t="str" cm="1">
        <f t="array" ref="A204">IFERROR(INDEX('Annex 2 Designated EHV charges'!$D$10:$D$400, MATCH(0, IF(ISBLANK('Annex 2 Designated EHV charges'!$D$10:$D$400),1, COUNTIF(A$4:$A203, 'Annex 2 Designated EHV charges'!$D$10:$D$400)), 0)),"")</f>
        <v/>
      </c>
      <c r="B204" s="94" t="str">
        <f>IF($A204="","",VLOOKUP($A204,'Annex 2 Designated EHV charges'!$D:$O,2,0))</f>
        <v/>
      </c>
      <c r="C204" s="95" t="str">
        <f>IF($A204="","",VLOOKUP($A204,'Annex 2 Designated EHV charges'!$D:$O,3,0))</f>
        <v/>
      </c>
      <c r="D204" s="94" t="str">
        <f>IF($A204="","",VLOOKUP($A204,'Annex 2 Designated EHV charges'!$D:$O,4,0))</f>
        <v/>
      </c>
      <c r="E204" s="96" t="str">
        <f>IFERROR(IF(VLOOKUP($A204,'Annex 2 Designated EHV charges'!$D:$P,10,FALSE)=0,"",VLOOKUP($A204,'Annex 2 Designated EHV charges'!$D:$P,10,FALSE)),"")</f>
        <v/>
      </c>
      <c r="F204" s="196" t="str">
        <f>IFERROR(IF(VLOOKUP($A204,'Annex 2 Designated EHV charges'!$D:$P,11,FALSE)=0,"",VLOOKUP($A204,'Annex 2 Designated EHV charges'!$D:$P,11,FALSE)),"")</f>
        <v/>
      </c>
      <c r="G204" s="196" t="str">
        <f>IFERROR(IF(VLOOKUP($A204,'Annex 2 Designated EHV charges'!$D:$P,12,FALSE)=0,"",VLOOKUP($A204,'Annex 2 Designated EHV charges'!$D:$P,12,FALSE)),"")</f>
        <v/>
      </c>
      <c r="H204" s="196" t="str">
        <f>IFERROR(IF(VLOOKUP($A204,'Annex 2 Designated EHV charges'!$D:$P,13,FALSE)=0,"",VLOOKUP($A204,'Annex 2 Designated EHV charges'!$D:$P,13,FALSE)),"")</f>
        <v/>
      </c>
    </row>
    <row r="205" spans="1:8" x14ac:dyDescent="0.2">
      <c r="A205" s="95" t="str" cm="1">
        <f t="array" ref="A205">IFERROR(INDEX('Annex 2 Designated EHV charges'!$D$10:$D$400, MATCH(0, IF(ISBLANK('Annex 2 Designated EHV charges'!$D$10:$D$400),1, COUNTIF(A$4:$A204, 'Annex 2 Designated EHV charges'!$D$10:$D$400)), 0)),"")</f>
        <v/>
      </c>
      <c r="B205" s="94" t="str">
        <f>IF($A205="","",VLOOKUP($A205,'Annex 2 Designated EHV charges'!$D:$O,2,0))</f>
        <v/>
      </c>
      <c r="C205" s="95" t="str">
        <f>IF($A205="","",VLOOKUP($A205,'Annex 2 Designated EHV charges'!$D:$O,3,0))</f>
        <v/>
      </c>
      <c r="D205" s="94" t="str">
        <f>IF($A205="","",VLOOKUP($A205,'Annex 2 Designated EHV charges'!$D:$O,4,0))</f>
        <v/>
      </c>
      <c r="E205" s="96" t="str">
        <f>IFERROR(IF(VLOOKUP($A205,'Annex 2 Designated EHV charges'!$D:$P,10,FALSE)=0,"",VLOOKUP($A205,'Annex 2 Designated EHV charges'!$D:$P,10,FALSE)),"")</f>
        <v/>
      </c>
      <c r="F205" s="196" t="str">
        <f>IFERROR(IF(VLOOKUP($A205,'Annex 2 Designated EHV charges'!$D:$P,11,FALSE)=0,"",VLOOKUP($A205,'Annex 2 Designated EHV charges'!$D:$P,11,FALSE)),"")</f>
        <v/>
      </c>
      <c r="G205" s="196" t="str">
        <f>IFERROR(IF(VLOOKUP($A205,'Annex 2 Designated EHV charges'!$D:$P,12,FALSE)=0,"",VLOOKUP($A205,'Annex 2 Designated EHV charges'!$D:$P,12,FALSE)),"")</f>
        <v/>
      </c>
      <c r="H205" s="196" t="str">
        <f>IFERROR(IF(VLOOKUP($A205,'Annex 2 Designated EHV charges'!$D:$P,13,FALSE)=0,"",VLOOKUP($A205,'Annex 2 Designated EHV charges'!$D:$P,13,FALSE)),"")</f>
        <v/>
      </c>
    </row>
    <row r="206" spans="1:8" x14ac:dyDescent="0.2">
      <c r="A206" s="95" t="str" cm="1">
        <f t="array" ref="A206">IFERROR(INDEX('Annex 2 Designated EHV charges'!$D$10:$D$400, MATCH(0, IF(ISBLANK('Annex 2 Designated EHV charges'!$D$10:$D$400),1, COUNTIF(A$4:$A205, 'Annex 2 Designated EHV charges'!$D$10:$D$400)), 0)),"")</f>
        <v/>
      </c>
      <c r="B206" s="94" t="str">
        <f>IF($A206="","",VLOOKUP($A206,'Annex 2 Designated EHV charges'!$D:$O,2,0))</f>
        <v/>
      </c>
      <c r="C206" s="95" t="str">
        <f>IF($A206="","",VLOOKUP($A206,'Annex 2 Designated EHV charges'!$D:$O,3,0))</f>
        <v/>
      </c>
      <c r="D206" s="94" t="str">
        <f>IF($A206="","",VLOOKUP($A206,'Annex 2 Designated EHV charges'!$D:$O,4,0))</f>
        <v/>
      </c>
      <c r="E206" s="96" t="str">
        <f>IFERROR(IF(VLOOKUP($A206,'Annex 2 Designated EHV charges'!$D:$P,10,FALSE)=0,"",VLOOKUP($A206,'Annex 2 Designated EHV charges'!$D:$P,10,FALSE)),"")</f>
        <v/>
      </c>
      <c r="F206" s="196" t="str">
        <f>IFERROR(IF(VLOOKUP($A206,'Annex 2 Designated EHV charges'!$D:$P,11,FALSE)=0,"",VLOOKUP($A206,'Annex 2 Designated EHV charges'!$D:$P,11,FALSE)),"")</f>
        <v/>
      </c>
      <c r="G206" s="196" t="str">
        <f>IFERROR(IF(VLOOKUP($A206,'Annex 2 Designated EHV charges'!$D:$P,12,FALSE)=0,"",VLOOKUP($A206,'Annex 2 Designated EHV charges'!$D:$P,12,FALSE)),"")</f>
        <v/>
      </c>
      <c r="H206" s="196" t="str">
        <f>IFERROR(IF(VLOOKUP($A206,'Annex 2 Designated EHV charges'!$D:$P,13,FALSE)=0,"",VLOOKUP($A206,'Annex 2 Designated EHV charges'!$D:$P,13,FALSE)),"")</f>
        <v/>
      </c>
    </row>
    <row r="207" spans="1:8" x14ac:dyDescent="0.2">
      <c r="A207" s="95" t="str" cm="1">
        <f t="array" ref="A207">IFERROR(INDEX('Annex 2 Designated EHV charges'!$D$10:$D$400, MATCH(0, IF(ISBLANK('Annex 2 Designated EHV charges'!$D$10:$D$400),1, COUNTIF(A$4:$A206, 'Annex 2 Designated EHV charges'!$D$10:$D$400)), 0)),"")</f>
        <v/>
      </c>
      <c r="B207" s="94" t="str">
        <f>IF($A207="","",VLOOKUP($A207,'Annex 2 Designated EHV charges'!$D:$O,2,0))</f>
        <v/>
      </c>
      <c r="C207" s="95" t="str">
        <f>IF($A207="","",VLOOKUP($A207,'Annex 2 Designated EHV charges'!$D:$O,3,0))</f>
        <v/>
      </c>
      <c r="D207" s="94" t="str">
        <f>IF($A207="","",VLOOKUP($A207,'Annex 2 Designated EHV charges'!$D:$O,4,0))</f>
        <v/>
      </c>
      <c r="E207" s="96" t="str">
        <f>IFERROR(IF(VLOOKUP($A207,'Annex 2 Designated EHV charges'!$D:$P,10,FALSE)=0,"",VLOOKUP($A207,'Annex 2 Designated EHV charges'!$D:$P,10,FALSE)),"")</f>
        <v/>
      </c>
      <c r="F207" s="196" t="str">
        <f>IFERROR(IF(VLOOKUP($A207,'Annex 2 Designated EHV charges'!$D:$P,11,FALSE)=0,"",VLOOKUP($A207,'Annex 2 Designated EHV charges'!$D:$P,11,FALSE)),"")</f>
        <v/>
      </c>
      <c r="G207" s="196" t="str">
        <f>IFERROR(IF(VLOOKUP($A207,'Annex 2 Designated EHV charges'!$D:$P,12,FALSE)=0,"",VLOOKUP($A207,'Annex 2 Designated EHV charges'!$D:$P,12,FALSE)),"")</f>
        <v/>
      </c>
      <c r="H207" s="196" t="str">
        <f>IFERROR(IF(VLOOKUP($A207,'Annex 2 Designated EHV charges'!$D:$P,13,FALSE)=0,"",VLOOKUP($A207,'Annex 2 Designated EHV charges'!$D:$P,13,FALSE)),"")</f>
        <v/>
      </c>
    </row>
    <row r="208" spans="1:8" x14ac:dyDescent="0.2">
      <c r="A208" s="95" t="str" cm="1">
        <f t="array" ref="A208">IFERROR(INDEX('Annex 2 Designated EHV charges'!$D$10:$D$400, MATCH(0, IF(ISBLANK('Annex 2 Designated EHV charges'!$D$10:$D$400),1, COUNTIF(A$4:$A207, 'Annex 2 Designated EHV charges'!$D$10:$D$400)), 0)),"")</f>
        <v/>
      </c>
      <c r="B208" s="94" t="str">
        <f>IF($A208="","",VLOOKUP($A208,'Annex 2 Designated EHV charges'!$D:$O,2,0))</f>
        <v/>
      </c>
      <c r="C208" s="95" t="str">
        <f>IF($A208="","",VLOOKUP($A208,'Annex 2 Designated EHV charges'!$D:$O,3,0))</f>
        <v/>
      </c>
      <c r="D208" s="94" t="str">
        <f>IF($A208="","",VLOOKUP($A208,'Annex 2 Designated EHV charges'!$D:$O,4,0))</f>
        <v/>
      </c>
      <c r="E208" s="96" t="str">
        <f>IFERROR(IF(VLOOKUP($A208,'Annex 2 Designated EHV charges'!$D:$P,10,FALSE)=0,"",VLOOKUP($A208,'Annex 2 Designated EHV charges'!$D:$P,10,FALSE)),"")</f>
        <v/>
      </c>
      <c r="F208" s="196" t="str">
        <f>IFERROR(IF(VLOOKUP($A208,'Annex 2 Designated EHV charges'!$D:$P,11,FALSE)=0,"",VLOOKUP($A208,'Annex 2 Designated EHV charges'!$D:$P,11,FALSE)),"")</f>
        <v/>
      </c>
      <c r="G208" s="196" t="str">
        <f>IFERROR(IF(VLOOKUP($A208,'Annex 2 Designated EHV charges'!$D:$P,12,FALSE)=0,"",VLOOKUP($A208,'Annex 2 Designated EHV charges'!$D:$P,12,FALSE)),"")</f>
        <v/>
      </c>
      <c r="H208" s="196" t="str">
        <f>IFERROR(IF(VLOOKUP($A208,'Annex 2 Designated EHV charges'!$D:$P,13,FALSE)=0,"",VLOOKUP($A208,'Annex 2 Designated EHV charges'!$D:$P,13,FALSE)),"")</f>
        <v/>
      </c>
    </row>
    <row r="209" spans="1:8" x14ac:dyDescent="0.2">
      <c r="A209" s="95" t="str" cm="1">
        <f t="array" ref="A209">IFERROR(INDEX('Annex 2 Designated EHV charges'!$D$10:$D$400, MATCH(0, IF(ISBLANK('Annex 2 Designated EHV charges'!$D$10:$D$400),1, COUNTIF(A$4:$A208, 'Annex 2 Designated EHV charges'!$D$10:$D$400)), 0)),"")</f>
        <v/>
      </c>
      <c r="B209" s="94" t="str">
        <f>IF($A209="","",VLOOKUP($A209,'Annex 2 Designated EHV charges'!$D:$O,2,0))</f>
        <v/>
      </c>
      <c r="C209" s="95" t="str">
        <f>IF($A209="","",VLOOKUP($A209,'Annex 2 Designated EHV charges'!$D:$O,3,0))</f>
        <v/>
      </c>
      <c r="D209" s="94" t="str">
        <f>IF($A209="","",VLOOKUP($A209,'Annex 2 Designated EHV charges'!$D:$O,4,0))</f>
        <v/>
      </c>
      <c r="E209" s="96" t="str">
        <f>IFERROR(IF(VLOOKUP($A209,'Annex 2 Designated EHV charges'!$D:$P,10,FALSE)=0,"",VLOOKUP($A209,'Annex 2 Designated EHV charges'!$D:$P,10,FALSE)),"")</f>
        <v/>
      </c>
      <c r="F209" s="196" t="str">
        <f>IFERROR(IF(VLOOKUP($A209,'Annex 2 Designated EHV charges'!$D:$P,11,FALSE)=0,"",VLOOKUP($A209,'Annex 2 Designated EHV charges'!$D:$P,11,FALSE)),"")</f>
        <v/>
      </c>
      <c r="G209" s="196" t="str">
        <f>IFERROR(IF(VLOOKUP($A209,'Annex 2 Designated EHV charges'!$D:$P,12,FALSE)=0,"",VLOOKUP($A209,'Annex 2 Designated EHV charges'!$D:$P,12,FALSE)),"")</f>
        <v/>
      </c>
      <c r="H209" s="196" t="str">
        <f>IFERROR(IF(VLOOKUP($A209,'Annex 2 Designated EHV charges'!$D:$P,13,FALSE)=0,"",VLOOKUP($A209,'Annex 2 Designated EHV charges'!$D:$P,13,FALSE)),"")</f>
        <v/>
      </c>
    </row>
    <row r="210" spans="1:8" x14ac:dyDescent="0.2">
      <c r="A210" s="95" t="str" cm="1">
        <f t="array" ref="A210">IFERROR(INDEX('Annex 2 Designated EHV charges'!$D$10:$D$400, MATCH(0, IF(ISBLANK('Annex 2 Designated EHV charges'!$D$10:$D$400),1, COUNTIF(A$4:$A209, 'Annex 2 Designated EHV charges'!$D$10:$D$400)), 0)),"")</f>
        <v/>
      </c>
      <c r="B210" s="94" t="str">
        <f>IF($A210="","",VLOOKUP($A210,'Annex 2 Designated EHV charges'!$D:$O,2,0))</f>
        <v/>
      </c>
      <c r="C210" s="95" t="str">
        <f>IF($A210="","",VLOOKUP($A210,'Annex 2 Designated EHV charges'!$D:$O,3,0))</f>
        <v/>
      </c>
      <c r="D210" s="94" t="str">
        <f>IF($A210="","",VLOOKUP($A210,'Annex 2 Designated EHV charges'!$D:$O,4,0))</f>
        <v/>
      </c>
      <c r="E210" s="96" t="str">
        <f>IFERROR(IF(VLOOKUP($A210,'Annex 2 Designated EHV charges'!$D:$P,10,FALSE)=0,"",VLOOKUP($A210,'Annex 2 Designated EHV charges'!$D:$P,10,FALSE)),"")</f>
        <v/>
      </c>
      <c r="F210" s="196" t="str">
        <f>IFERROR(IF(VLOOKUP($A210,'Annex 2 Designated EHV charges'!$D:$P,11,FALSE)=0,"",VLOOKUP($A210,'Annex 2 Designated EHV charges'!$D:$P,11,FALSE)),"")</f>
        <v/>
      </c>
      <c r="G210" s="196" t="str">
        <f>IFERROR(IF(VLOOKUP($A210,'Annex 2 Designated EHV charges'!$D:$P,12,FALSE)=0,"",VLOOKUP($A210,'Annex 2 Designated EHV charges'!$D:$P,12,FALSE)),"")</f>
        <v/>
      </c>
      <c r="H210" s="196" t="str">
        <f>IFERROR(IF(VLOOKUP($A210,'Annex 2 Designated EHV charges'!$D:$P,13,FALSE)=0,"",VLOOKUP($A210,'Annex 2 Designated EHV charges'!$D:$P,13,FALSE)),"")</f>
        <v/>
      </c>
    </row>
    <row r="211" spans="1:8" x14ac:dyDescent="0.2">
      <c r="A211" s="95" t="str" cm="1">
        <f t="array" ref="A211">IFERROR(INDEX('Annex 2 Designated EHV charges'!$D$10:$D$400, MATCH(0, IF(ISBLANK('Annex 2 Designated EHV charges'!$D$10:$D$400),1, COUNTIF(A$4:$A210, 'Annex 2 Designated EHV charges'!$D$10:$D$400)), 0)),"")</f>
        <v/>
      </c>
      <c r="B211" s="94" t="str">
        <f>IF($A211="","",VLOOKUP($A211,'Annex 2 Designated EHV charges'!$D:$O,2,0))</f>
        <v/>
      </c>
      <c r="C211" s="95" t="str">
        <f>IF($A211="","",VLOOKUP($A211,'Annex 2 Designated EHV charges'!$D:$O,3,0))</f>
        <v/>
      </c>
      <c r="D211" s="94" t="str">
        <f>IF($A211="","",VLOOKUP($A211,'Annex 2 Designated EHV charges'!$D:$O,4,0))</f>
        <v/>
      </c>
      <c r="E211" s="96" t="str">
        <f>IFERROR(IF(VLOOKUP($A211,'Annex 2 Designated EHV charges'!$D:$P,10,FALSE)=0,"",VLOOKUP($A211,'Annex 2 Designated EHV charges'!$D:$P,10,FALSE)),"")</f>
        <v/>
      </c>
      <c r="F211" s="196" t="str">
        <f>IFERROR(IF(VLOOKUP($A211,'Annex 2 Designated EHV charges'!$D:$P,11,FALSE)=0,"",VLOOKUP($A211,'Annex 2 Designated EHV charges'!$D:$P,11,FALSE)),"")</f>
        <v/>
      </c>
      <c r="G211" s="196" t="str">
        <f>IFERROR(IF(VLOOKUP($A211,'Annex 2 Designated EHV charges'!$D:$P,12,FALSE)=0,"",VLOOKUP($A211,'Annex 2 Designated EHV charges'!$D:$P,12,FALSE)),"")</f>
        <v/>
      </c>
      <c r="H211" s="196" t="str">
        <f>IFERROR(IF(VLOOKUP($A211,'Annex 2 Designated EHV charges'!$D:$P,13,FALSE)=0,"",VLOOKUP($A211,'Annex 2 Designated EHV charges'!$D:$P,13,FALSE)),"")</f>
        <v/>
      </c>
    </row>
    <row r="212" spans="1:8" x14ac:dyDescent="0.2">
      <c r="A212" s="95" t="str" cm="1">
        <f t="array" ref="A212">IFERROR(INDEX('Annex 2 Designated EHV charges'!$D$10:$D$400, MATCH(0, IF(ISBLANK('Annex 2 Designated EHV charges'!$D$10:$D$400),1, COUNTIF(A$4:$A211, 'Annex 2 Designated EHV charges'!$D$10:$D$400)), 0)),"")</f>
        <v/>
      </c>
      <c r="B212" s="94" t="str">
        <f>IF($A212="","",VLOOKUP($A212,'Annex 2 Designated EHV charges'!$D:$O,2,0))</f>
        <v/>
      </c>
      <c r="C212" s="95" t="str">
        <f>IF($A212="","",VLOOKUP($A212,'Annex 2 Designated EHV charges'!$D:$O,3,0))</f>
        <v/>
      </c>
      <c r="D212" s="94" t="str">
        <f>IF($A212="","",VLOOKUP($A212,'Annex 2 Designated EHV charges'!$D:$O,4,0))</f>
        <v/>
      </c>
      <c r="E212" s="96" t="str">
        <f>IFERROR(IF(VLOOKUP($A212,'Annex 2 Designated EHV charges'!$D:$P,10,FALSE)=0,"",VLOOKUP($A212,'Annex 2 Designated EHV charges'!$D:$P,10,FALSE)),"")</f>
        <v/>
      </c>
      <c r="F212" s="196" t="str">
        <f>IFERROR(IF(VLOOKUP($A212,'Annex 2 Designated EHV charges'!$D:$P,11,FALSE)=0,"",VLOOKUP($A212,'Annex 2 Designated EHV charges'!$D:$P,11,FALSE)),"")</f>
        <v/>
      </c>
      <c r="G212" s="196" t="str">
        <f>IFERROR(IF(VLOOKUP($A212,'Annex 2 Designated EHV charges'!$D:$P,12,FALSE)=0,"",VLOOKUP($A212,'Annex 2 Designated EHV charges'!$D:$P,12,FALSE)),"")</f>
        <v/>
      </c>
      <c r="H212" s="196" t="str">
        <f>IFERROR(IF(VLOOKUP($A212,'Annex 2 Designated EHV charges'!$D:$P,13,FALSE)=0,"",VLOOKUP($A212,'Annex 2 Designated EHV charges'!$D:$P,13,FALSE)),"")</f>
        <v/>
      </c>
    </row>
    <row r="213" spans="1:8" x14ac:dyDescent="0.2">
      <c r="A213" s="95" t="str" cm="1">
        <f t="array" ref="A213">IFERROR(INDEX('Annex 2 Designated EHV charges'!$D$10:$D$400, MATCH(0, IF(ISBLANK('Annex 2 Designated EHV charges'!$D$10:$D$400),1, COUNTIF(A$4:$A212, 'Annex 2 Designated EHV charges'!$D$10:$D$400)), 0)),"")</f>
        <v/>
      </c>
      <c r="B213" s="94" t="str">
        <f>IF($A213="","",VLOOKUP($A213,'Annex 2 Designated EHV charges'!$D:$O,2,0))</f>
        <v/>
      </c>
      <c r="C213" s="95" t="str">
        <f>IF($A213="","",VLOOKUP($A213,'Annex 2 Designated EHV charges'!$D:$O,3,0))</f>
        <v/>
      </c>
      <c r="D213" s="94" t="str">
        <f>IF($A213="","",VLOOKUP($A213,'Annex 2 Designated EHV charges'!$D:$O,4,0))</f>
        <v/>
      </c>
      <c r="E213" s="96" t="str">
        <f>IFERROR(IF(VLOOKUP($A213,'Annex 2 Designated EHV charges'!$D:$P,10,FALSE)=0,"",VLOOKUP($A213,'Annex 2 Designated EHV charges'!$D:$P,10,FALSE)),"")</f>
        <v/>
      </c>
      <c r="F213" s="196" t="str">
        <f>IFERROR(IF(VLOOKUP($A213,'Annex 2 Designated EHV charges'!$D:$P,11,FALSE)=0,"",VLOOKUP($A213,'Annex 2 Designated EHV charges'!$D:$P,11,FALSE)),"")</f>
        <v/>
      </c>
      <c r="G213" s="196" t="str">
        <f>IFERROR(IF(VLOOKUP($A213,'Annex 2 Designated EHV charges'!$D:$P,12,FALSE)=0,"",VLOOKUP($A213,'Annex 2 Designated EHV charges'!$D:$P,12,FALSE)),"")</f>
        <v/>
      </c>
      <c r="H213" s="196" t="str">
        <f>IFERROR(IF(VLOOKUP($A213,'Annex 2 Designated EHV charges'!$D:$P,13,FALSE)=0,"",VLOOKUP($A213,'Annex 2 Designated EHV charges'!$D:$P,13,FALSE)),"")</f>
        <v/>
      </c>
    </row>
    <row r="214" spans="1:8" x14ac:dyDescent="0.2">
      <c r="A214" s="95" t="str" cm="1">
        <f t="array" ref="A214">IFERROR(INDEX('Annex 2 Designated EHV charges'!$D$10:$D$400, MATCH(0, IF(ISBLANK('Annex 2 Designated EHV charges'!$D$10:$D$400),1, COUNTIF(A$4:$A213, 'Annex 2 Designated EHV charges'!$D$10:$D$400)), 0)),"")</f>
        <v/>
      </c>
      <c r="B214" s="94" t="str">
        <f>IF($A214="","",VLOOKUP($A214,'Annex 2 Designated EHV charges'!$D:$O,2,0))</f>
        <v/>
      </c>
      <c r="C214" s="95" t="str">
        <f>IF($A214="","",VLOOKUP($A214,'Annex 2 Designated EHV charges'!$D:$O,3,0))</f>
        <v/>
      </c>
      <c r="D214" s="94" t="str">
        <f>IF($A214="","",VLOOKUP($A214,'Annex 2 Designated EHV charges'!$D:$O,4,0))</f>
        <v/>
      </c>
      <c r="E214" s="96" t="str">
        <f>IFERROR(IF(VLOOKUP($A214,'Annex 2 Designated EHV charges'!$D:$P,10,FALSE)=0,"",VLOOKUP($A214,'Annex 2 Designated EHV charges'!$D:$P,10,FALSE)),"")</f>
        <v/>
      </c>
      <c r="F214" s="196" t="str">
        <f>IFERROR(IF(VLOOKUP($A214,'Annex 2 Designated EHV charges'!$D:$P,11,FALSE)=0,"",VLOOKUP($A214,'Annex 2 Designated EHV charges'!$D:$P,11,FALSE)),"")</f>
        <v/>
      </c>
      <c r="G214" s="196" t="str">
        <f>IFERROR(IF(VLOOKUP($A214,'Annex 2 Designated EHV charges'!$D:$P,12,FALSE)=0,"",VLOOKUP($A214,'Annex 2 Designated EHV charges'!$D:$P,12,FALSE)),"")</f>
        <v/>
      </c>
      <c r="H214" s="196" t="str">
        <f>IFERROR(IF(VLOOKUP($A214,'Annex 2 Designated EHV charges'!$D:$P,13,FALSE)=0,"",VLOOKUP($A214,'Annex 2 Designated EHV charges'!$D:$P,13,FALSE)),"")</f>
        <v/>
      </c>
    </row>
    <row r="215" spans="1:8" x14ac:dyDescent="0.2">
      <c r="A215" s="95" t="str" cm="1">
        <f t="array" ref="A215">IFERROR(INDEX('Annex 2 Designated EHV charges'!$D$10:$D$400, MATCH(0, IF(ISBLANK('Annex 2 Designated EHV charges'!$D$10:$D$400),1, COUNTIF(A$4:$A214, 'Annex 2 Designated EHV charges'!$D$10:$D$400)), 0)),"")</f>
        <v/>
      </c>
      <c r="B215" s="94" t="str">
        <f>IF($A215="","",VLOOKUP($A215,'Annex 2 Designated EHV charges'!$D:$O,2,0))</f>
        <v/>
      </c>
      <c r="C215" s="95" t="str">
        <f>IF($A215="","",VLOOKUP($A215,'Annex 2 Designated EHV charges'!$D:$O,3,0))</f>
        <v/>
      </c>
      <c r="D215" s="94" t="str">
        <f>IF($A215="","",VLOOKUP($A215,'Annex 2 Designated EHV charges'!$D:$O,4,0))</f>
        <v/>
      </c>
      <c r="E215" s="96" t="str">
        <f>IFERROR(IF(VLOOKUP($A215,'Annex 2 Designated EHV charges'!$D:$P,10,FALSE)=0,"",VLOOKUP($A215,'Annex 2 Designated EHV charges'!$D:$P,10,FALSE)),"")</f>
        <v/>
      </c>
      <c r="F215" s="196" t="str">
        <f>IFERROR(IF(VLOOKUP($A215,'Annex 2 Designated EHV charges'!$D:$P,11,FALSE)=0,"",VLOOKUP($A215,'Annex 2 Designated EHV charges'!$D:$P,11,FALSE)),"")</f>
        <v/>
      </c>
      <c r="G215" s="196" t="str">
        <f>IFERROR(IF(VLOOKUP($A215,'Annex 2 Designated EHV charges'!$D:$P,12,FALSE)=0,"",VLOOKUP($A215,'Annex 2 Designated EHV charges'!$D:$P,12,FALSE)),"")</f>
        <v/>
      </c>
      <c r="H215" s="196" t="str">
        <f>IFERROR(IF(VLOOKUP($A215,'Annex 2 Designated EHV charges'!$D:$P,13,FALSE)=0,"",VLOOKUP($A215,'Annex 2 Designated EHV charges'!$D:$P,13,FALSE)),"")</f>
        <v/>
      </c>
    </row>
    <row r="216" spans="1:8" x14ac:dyDescent="0.2">
      <c r="A216" s="95" t="str" cm="1">
        <f t="array" ref="A216">IFERROR(INDEX('Annex 2 Designated EHV charges'!$D$10:$D$400, MATCH(0, IF(ISBLANK('Annex 2 Designated EHV charges'!$D$10:$D$400),1, COUNTIF(A$4:$A215, 'Annex 2 Designated EHV charges'!$D$10:$D$400)), 0)),"")</f>
        <v/>
      </c>
      <c r="B216" s="94" t="str">
        <f>IF($A216="","",VLOOKUP($A216,'Annex 2 Designated EHV charges'!$D:$O,2,0))</f>
        <v/>
      </c>
      <c r="C216" s="95" t="str">
        <f>IF($A216="","",VLOOKUP($A216,'Annex 2 Designated EHV charges'!$D:$O,3,0))</f>
        <v/>
      </c>
      <c r="D216" s="94" t="str">
        <f>IF($A216="","",VLOOKUP($A216,'Annex 2 Designated EHV charges'!$D:$O,4,0))</f>
        <v/>
      </c>
      <c r="E216" s="96" t="str">
        <f>IFERROR(IF(VLOOKUP($A216,'Annex 2 Designated EHV charges'!$D:$P,10,FALSE)=0,"",VLOOKUP($A216,'Annex 2 Designated EHV charges'!$D:$P,10,FALSE)),"")</f>
        <v/>
      </c>
      <c r="F216" s="196" t="str">
        <f>IFERROR(IF(VLOOKUP($A216,'Annex 2 Designated EHV charges'!$D:$P,11,FALSE)=0,"",VLOOKUP($A216,'Annex 2 Designated EHV charges'!$D:$P,11,FALSE)),"")</f>
        <v/>
      </c>
      <c r="G216" s="196" t="str">
        <f>IFERROR(IF(VLOOKUP($A216,'Annex 2 Designated EHV charges'!$D:$P,12,FALSE)=0,"",VLOOKUP($A216,'Annex 2 Designated EHV charges'!$D:$P,12,FALSE)),"")</f>
        <v/>
      </c>
      <c r="H216" s="196" t="str">
        <f>IFERROR(IF(VLOOKUP($A216,'Annex 2 Designated EHV charges'!$D:$P,13,FALSE)=0,"",VLOOKUP($A216,'Annex 2 Designated EHV charges'!$D:$P,13,FALSE)),"")</f>
        <v/>
      </c>
    </row>
    <row r="217" spans="1:8" x14ac:dyDescent="0.2">
      <c r="A217" s="95" t="str" cm="1">
        <f t="array" ref="A217">IFERROR(INDEX('Annex 2 Designated EHV charges'!$D$10:$D$400, MATCH(0, IF(ISBLANK('Annex 2 Designated EHV charges'!$D$10:$D$400),1, COUNTIF(A$4:$A216, 'Annex 2 Designated EHV charges'!$D$10:$D$400)), 0)),"")</f>
        <v/>
      </c>
      <c r="B217" s="94" t="str">
        <f>IF($A217="","",VLOOKUP($A217,'Annex 2 Designated EHV charges'!$D:$O,2,0))</f>
        <v/>
      </c>
      <c r="C217" s="95" t="str">
        <f>IF($A217="","",VLOOKUP($A217,'Annex 2 Designated EHV charges'!$D:$O,3,0))</f>
        <v/>
      </c>
      <c r="D217" s="94" t="str">
        <f>IF($A217="","",VLOOKUP($A217,'Annex 2 Designated EHV charges'!$D:$O,4,0))</f>
        <v/>
      </c>
      <c r="E217" s="96" t="str">
        <f>IFERROR(IF(VLOOKUP($A217,'Annex 2 Designated EHV charges'!$D:$P,10,FALSE)=0,"",VLOOKUP($A217,'Annex 2 Designated EHV charges'!$D:$P,10,FALSE)),"")</f>
        <v/>
      </c>
      <c r="F217" s="196" t="str">
        <f>IFERROR(IF(VLOOKUP($A217,'Annex 2 Designated EHV charges'!$D:$P,11,FALSE)=0,"",VLOOKUP($A217,'Annex 2 Designated EHV charges'!$D:$P,11,FALSE)),"")</f>
        <v/>
      </c>
      <c r="G217" s="196" t="str">
        <f>IFERROR(IF(VLOOKUP($A217,'Annex 2 Designated EHV charges'!$D:$P,12,FALSE)=0,"",VLOOKUP($A217,'Annex 2 Designated EHV charges'!$D:$P,12,FALSE)),"")</f>
        <v/>
      </c>
      <c r="H217" s="196" t="str">
        <f>IFERROR(IF(VLOOKUP($A217,'Annex 2 Designated EHV charges'!$D:$P,13,FALSE)=0,"",VLOOKUP($A217,'Annex 2 Designated EHV charges'!$D:$P,13,FALSE)),"")</f>
        <v/>
      </c>
    </row>
    <row r="218" spans="1:8" x14ac:dyDescent="0.2">
      <c r="A218" s="95" t="str" cm="1">
        <f t="array" ref="A218">IFERROR(INDEX('Annex 2 Designated EHV charges'!$D$10:$D$400, MATCH(0, IF(ISBLANK('Annex 2 Designated EHV charges'!$D$10:$D$400),1, COUNTIF(A$4:$A217, 'Annex 2 Designated EHV charges'!$D$10:$D$400)), 0)),"")</f>
        <v/>
      </c>
      <c r="B218" s="94" t="str">
        <f>IF($A218="","",VLOOKUP($A218,'Annex 2 Designated EHV charges'!$D:$O,2,0))</f>
        <v/>
      </c>
      <c r="C218" s="95" t="str">
        <f>IF($A218="","",VLOOKUP($A218,'Annex 2 Designated EHV charges'!$D:$O,3,0))</f>
        <v/>
      </c>
      <c r="D218" s="94" t="str">
        <f>IF($A218="","",VLOOKUP($A218,'Annex 2 Designated EHV charges'!$D:$O,4,0))</f>
        <v/>
      </c>
      <c r="E218" s="96" t="str">
        <f>IFERROR(IF(VLOOKUP($A218,'Annex 2 Designated EHV charges'!$D:$P,10,FALSE)=0,"",VLOOKUP($A218,'Annex 2 Designated EHV charges'!$D:$P,10,FALSE)),"")</f>
        <v/>
      </c>
      <c r="F218" s="196" t="str">
        <f>IFERROR(IF(VLOOKUP($A218,'Annex 2 Designated EHV charges'!$D:$P,11,FALSE)=0,"",VLOOKUP($A218,'Annex 2 Designated EHV charges'!$D:$P,11,FALSE)),"")</f>
        <v/>
      </c>
      <c r="G218" s="196" t="str">
        <f>IFERROR(IF(VLOOKUP($A218,'Annex 2 Designated EHV charges'!$D:$P,12,FALSE)=0,"",VLOOKUP($A218,'Annex 2 Designated EHV charges'!$D:$P,12,FALSE)),"")</f>
        <v/>
      </c>
      <c r="H218" s="196" t="str">
        <f>IFERROR(IF(VLOOKUP($A218,'Annex 2 Designated EHV charges'!$D:$P,13,FALSE)=0,"",VLOOKUP($A218,'Annex 2 Designated EHV charges'!$D:$P,13,FALSE)),"")</f>
        <v/>
      </c>
    </row>
    <row r="219" spans="1:8" x14ac:dyDescent="0.2">
      <c r="A219" s="95" t="str" cm="1">
        <f t="array" ref="A219">IFERROR(INDEX('Annex 2 Designated EHV charges'!$D$10:$D$400, MATCH(0, IF(ISBLANK('Annex 2 Designated EHV charges'!$D$10:$D$400),1, COUNTIF(A$4:$A218, 'Annex 2 Designated EHV charges'!$D$10:$D$400)), 0)),"")</f>
        <v/>
      </c>
      <c r="B219" s="94" t="str">
        <f>IF($A219="","",VLOOKUP($A219,'Annex 2 Designated EHV charges'!$D:$O,2,0))</f>
        <v/>
      </c>
      <c r="C219" s="95" t="str">
        <f>IF($A219="","",VLOOKUP($A219,'Annex 2 Designated EHV charges'!$D:$O,3,0))</f>
        <v/>
      </c>
      <c r="D219" s="94" t="str">
        <f>IF($A219="","",VLOOKUP($A219,'Annex 2 Designated EHV charges'!$D:$O,4,0))</f>
        <v/>
      </c>
      <c r="E219" s="96" t="str">
        <f>IFERROR(IF(VLOOKUP($A219,'Annex 2 Designated EHV charges'!$D:$P,10,FALSE)=0,"",VLOOKUP($A219,'Annex 2 Designated EHV charges'!$D:$P,10,FALSE)),"")</f>
        <v/>
      </c>
      <c r="F219" s="196" t="str">
        <f>IFERROR(IF(VLOOKUP($A219,'Annex 2 Designated EHV charges'!$D:$P,11,FALSE)=0,"",VLOOKUP($A219,'Annex 2 Designated EHV charges'!$D:$P,11,FALSE)),"")</f>
        <v/>
      </c>
      <c r="G219" s="196" t="str">
        <f>IFERROR(IF(VLOOKUP($A219,'Annex 2 Designated EHV charges'!$D:$P,12,FALSE)=0,"",VLOOKUP($A219,'Annex 2 Designated EHV charges'!$D:$P,12,FALSE)),"")</f>
        <v/>
      </c>
      <c r="H219" s="196" t="str">
        <f>IFERROR(IF(VLOOKUP($A219,'Annex 2 Designated EHV charges'!$D:$P,13,FALSE)=0,"",VLOOKUP($A219,'Annex 2 Designated EHV charges'!$D:$P,13,FALSE)),"")</f>
        <v/>
      </c>
    </row>
    <row r="220" spans="1:8" x14ac:dyDescent="0.2">
      <c r="A220" s="95" t="str" cm="1">
        <f t="array" ref="A220">IFERROR(INDEX('Annex 2 Designated EHV charges'!$D$10:$D$400, MATCH(0, IF(ISBLANK('Annex 2 Designated EHV charges'!$D$10:$D$400),1, COUNTIF(A$4:$A219, 'Annex 2 Designated EHV charges'!$D$10:$D$400)), 0)),"")</f>
        <v/>
      </c>
      <c r="B220" s="94" t="str">
        <f>IF($A220="","",VLOOKUP($A220,'Annex 2 Designated EHV charges'!$D:$O,2,0))</f>
        <v/>
      </c>
      <c r="C220" s="95" t="str">
        <f>IF($A220="","",VLOOKUP($A220,'Annex 2 Designated EHV charges'!$D:$O,3,0))</f>
        <v/>
      </c>
      <c r="D220" s="94" t="str">
        <f>IF($A220="","",VLOOKUP($A220,'Annex 2 Designated EHV charges'!$D:$O,4,0))</f>
        <v/>
      </c>
      <c r="E220" s="96" t="str">
        <f>IFERROR(IF(VLOOKUP($A220,'Annex 2 Designated EHV charges'!$D:$P,10,FALSE)=0,"",VLOOKUP($A220,'Annex 2 Designated EHV charges'!$D:$P,10,FALSE)),"")</f>
        <v/>
      </c>
      <c r="F220" s="196" t="str">
        <f>IFERROR(IF(VLOOKUP($A220,'Annex 2 Designated EHV charges'!$D:$P,11,FALSE)=0,"",VLOOKUP($A220,'Annex 2 Designated EHV charges'!$D:$P,11,FALSE)),"")</f>
        <v/>
      </c>
      <c r="G220" s="196" t="str">
        <f>IFERROR(IF(VLOOKUP($A220,'Annex 2 Designated EHV charges'!$D:$P,12,FALSE)=0,"",VLOOKUP($A220,'Annex 2 Designated EHV charges'!$D:$P,12,FALSE)),"")</f>
        <v/>
      </c>
      <c r="H220" s="196" t="str">
        <f>IFERROR(IF(VLOOKUP($A220,'Annex 2 Designated EHV charges'!$D:$P,13,FALSE)=0,"",VLOOKUP($A220,'Annex 2 Designated EHV charges'!$D:$P,13,FALSE)),"")</f>
        <v/>
      </c>
    </row>
    <row r="221" spans="1:8" x14ac:dyDescent="0.2">
      <c r="A221" s="95" t="str" cm="1">
        <f t="array" ref="A221">IFERROR(INDEX('Annex 2 Designated EHV charges'!$D$10:$D$400, MATCH(0, IF(ISBLANK('Annex 2 Designated EHV charges'!$D$10:$D$400),1, COUNTIF(A$4:$A220, 'Annex 2 Designated EHV charges'!$D$10:$D$400)), 0)),"")</f>
        <v/>
      </c>
      <c r="B221" s="94" t="str">
        <f>IF($A221="","",VLOOKUP($A221,'Annex 2 Designated EHV charges'!$D:$O,2,0))</f>
        <v/>
      </c>
      <c r="C221" s="95" t="str">
        <f>IF($A221="","",VLOOKUP($A221,'Annex 2 Designated EHV charges'!$D:$O,3,0))</f>
        <v/>
      </c>
      <c r="D221" s="94" t="str">
        <f>IF($A221="","",VLOOKUP($A221,'Annex 2 Designated EHV charges'!$D:$O,4,0))</f>
        <v/>
      </c>
      <c r="E221" s="96" t="str">
        <f>IFERROR(IF(VLOOKUP($A221,'Annex 2 Designated EHV charges'!$D:$P,10,FALSE)=0,"",VLOOKUP($A221,'Annex 2 Designated EHV charges'!$D:$P,10,FALSE)),"")</f>
        <v/>
      </c>
      <c r="F221" s="196" t="str">
        <f>IFERROR(IF(VLOOKUP($A221,'Annex 2 Designated EHV charges'!$D:$P,11,FALSE)=0,"",VLOOKUP($A221,'Annex 2 Designated EHV charges'!$D:$P,11,FALSE)),"")</f>
        <v/>
      </c>
      <c r="G221" s="196" t="str">
        <f>IFERROR(IF(VLOOKUP($A221,'Annex 2 Designated EHV charges'!$D:$P,12,FALSE)=0,"",VLOOKUP($A221,'Annex 2 Designated EHV charges'!$D:$P,12,FALSE)),"")</f>
        <v/>
      </c>
      <c r="H221" s="196" t="str">
        <f>IFERROR(IF(VLOOKUP($A221,'Annex 2 Designated EHV charges'!$D:$P,13,FALSE)=0,"",VLOOKUP($A221,'Annex 2 Designated EHV charges'!$D:$P,13,FALSE)),"")</f>
        <v/>
      </c>
    </row>
    <row r="222" spans="1:8" x14ac:dyDescent="0.2">
      <c r="A222" s="95" t="str" cm="1">
        <f t="array" ref="A222">IFERROR(INDEX('Annex 2 Designated EHV charges'!$D$10:$D$400, MATCH(0, IF(ISBLANK('Annex 2 Designated EHV charges'!$D$10:$D$400),1, COUNTIF(A$4:$A221, 'Annex 2 Designated EHV charges'!$D$10:$D$400)), 0)),"")</f>
        <v/>
      </c>
      <c r="B222" s="94" t="str">
        <f>IF($A222="","",VLOOKUP($A222,'Annex 2 Designated EHV charges'!$D:$O,2,0))</f>
        <v/>
      </c>
      <c r="C222" s="95" t="str">
        <f>IF($A222="","",VLOOKUP($A222,'Annex 2 Designated EHV charges'!$D:$O,3,0))</f>
        <v/>
      </c>
      <c r="D222" s="94" t="str">
        <f>IF($A222="","",VLOOKUP($A222,'Annex 2 Designated EHV charges'!$D:$O,4,0))</f>
        <v/>
      </c>
      <c r="E222" s="96" t="str">
        <f>IFERROR(IF(VLOOKUP($A222,'Annex 2 Designated EHV charges'!$D:$P,10,FALSE)=0,"",VLOOKUP($A222,'Annex 2 Designated EHV charges'!$D:$P,10,FALSE)),"")</f>
        <v/>
      </c>
      <c r="F222" s="196" t="str">
        <f>IFERROR(IF(VLOOKUP($A222,'Annex 2 Designated EHV charges'!$D:$P,11,FALSE)=0,"",VLOOKUP($A222,'Annex 2 Designated EHV charges'!$D:$P,11,FALSE)),"")</f>
        <v/>
      </c>
      <c r="G222" s="196" t="str">
        <f>IFERROR(IF(VLOOKUP($A222,'Annex 2 Designated EHV charges'!$D:$P,12,FALSE)=0,"",VLOOKUP($A222,'Annex 2 Designated EHV charges'!$D:$P,12,FALSE)),"")</f>
        <v/>
      </c>
      <c r="H222" s="196" t="str">
        <f>IFERROR(IF(VLOOKUP($A222,'Annex 2 Designated EHV charges'!$D:$P,13,FALSE)=0,"",VLOOKUP($A222,'Annex 2 Designated EHV charges'!$D:$P,13,FALSE)),"")</f>
        <v/>
      </c>
    </row>
    <row r="223" spans="1:8" x14ac:dyDescent="0.2">
      <c r="A223" s="95" t="str" cm="1">
        <f t="array" ref="A223">IFERROR(INDEX('Annex 2 Designated EHV charges'!$D$10:$D$400, MATCH(0, IF(ISBLANK('Annex 2 Designated EHV charges'!$D$10:$D$400),1, COUNTIF(A$4:$A222, 'Annex 2 Designated EHV charges'!$D$10:$D$400)), 0)),"")</f>
        <v/>
      </c>
      <c r="B223" s="94" t="str">
        <f>IF($A223="","",VLOOKUP($A223,'Annex 2 Designated EHV charges'!$D:$O,2,0))</f>
        <v/>
      </c>
      <c r="C223" s="95" t="str">
        <f>IF($A223="","",VLOOKUP($A223,'Annex 2 Designated EHV charges'!$D:$O,3,0))</f>
        <v/>
      </c>
      <c r="D223" s="94" t="str">
        <f>IF($A223="","",VLOOKUP($A223,'Annex 2 Designated EHV charges'!$D:$O,4,0))</f>
        <v/>
      </c>
      <c r="E223" s="96" t="str">
        <f>IFERROR(IF(VLOOKUP($A223,'Annex 2 Designated EHV charges'!$D:$P,10,FALSE)=0,"",VLOOKUP($A223,'Annex 2 Designated EHV charges'!$D:$P,10,FALSE)),"")</f>
        <v/>
      </c>
      <c r="F223" s="196" t="str">
        <f>IFERROR(IF(VLOOKUP($A223,'Annex 2 Designated EHV charges'!$D:$P,11,FALSE)=0,"",VLOOKUP($A223,'Annex 2 Designated EHV charges'!$D:$P,11,FALSE)),"")</f>
        <v/>
      </c>
      <c r="G223" s="196" t="str">
        <f>IFERROR(IF(VLOOKUP($A223,'Annex 2 Designated EHV charges'!$D:$P,12,FALSE)=0,"",VLOOKUP($A223,'Annex 2 Designated EHV charges'!$D:$P,12,FALSE)),"")</f>
        <v/>
      </c>
      <c r="H223" s="196" t="str">
        <f>IFERROR(IF(VLOOKUP($A223,'Annex 2 Designated EHV charges'!$D:$P,13,FALSE)=0,"",VLOOKUP($A223,'Annex 2 Designated EHV charges'!$D:$P,13,FALSE)),"")</f>
        <v/>
      </c>
    </row>
    <row r="224" spans="1:8" x14ac:dyDescent="0.2">
      <c r="A224" s="95" t="str" cm="1">
        <f t="array" ref="A224">IFERROR(INDEX('Annex 2 Designated EHV charges'!$D$10:$D$400, MATCH(0, IF(ISBLANK('Annex 2 Designated EHV charges'!$D$10:$D$400),1, COUNTIF(A$4:$A223, 'Annex 2 Designated EHV charges'!$D$10:$D$400)), 0)),"")</f>
        <v/>
      </c>
      <c r="B224" s="94" t="str">
        <f>IF($A224="","",VLOOKUP($A224,'Annex 2 Designated EHV charges'!$D:$O,2,0))</f>
        <v/>
      </c>
      <c r="C224" s="95" t="str">
        <f>IF($A224="","",VLOOKUP($A224,'Annex 2 Designated EHV charges'!$D:$O,3,0))</f>
        <v/>
      </c>
      <c r="D224" s="94" t="str">
        <f>IF($A224="","",VLOOKUP($A224,'Annex 2 Designated EHV charges'!$D:$O,4,0))</f>
        <v/>
      </c>
      <c r="E224" s="96" t="str">
        <f>IFERROR(IF(VLOOKUP($A224,'Annex 2 Designated EHV charges'!$D:$P,10,FALSE)=0,"",VLOOKUP($A224,'Annex 2 Designated EHV charges'!$D:$P,10,FALSE)),"")</f>
        <v/>
      </c>
      <c r="F224" s="196" t="str">
        <f>IFERROR(IF(VLOOKUP($A224,'Annex 2 Designated EHV charges'!$D:$P,11,FALSE)=0,"",VLOOKUP($A224,'Annex 2 Designated EHV charges'!$D:$P,11,FALSE)),"")</f>
        <v/>
      </c>
      <c r="G224" s="196" t="str">
        <f>IFERROR(IF(VLOOKUP($A224,'Annex 2 Designated EHV charges'!$D:$P,12,FALSE)=0,"",VLOOKUP($A224,'Annex 2 Designated EHV charges'!$D:$P,12,FALSE)),"")</f>
        <v/>
      </c>
      <c r="H224" s="196" t="str">
        <f>IFERROR(IF(VLOOKUP($A224,'Annex 2 Designated EHV charges'!$D:$P,13,FALSE)=0,"",VLOOKUP($A224,'Annex 2 Designated EHV charges'!$D:$P,13,FALSE)),"")</f>
        <v/>
      </c>
    </row>
    <row r="225" spans="1:9" x14ac:dyDescent="0.2">
      <c r="A225" s="95" t="str" cm="1">
        <f t="array" ref="A225">IFERROR(INDEX('Annex 2 Designated EHV charges'!$D$10:$D$400, MATCH(0, IF(ISBLANK('Annex 2 Designated EHV charges'!$D$10:$D$400),1, COUNTIF(A$4:$A224, 'Annex 2 Designated EHV charges'!$D$10:$D$400)), 0)),"")</f>
        <v/>
      </c>
      <c r="B225" s="94" t="str">
        <f>IF($A225="","",VLOOKUP($A225,'Annex 2 Designated EHV charges'!$D:$O,2,0))</f>
        <v/>
      </c>
      <c r="C225" s="95" t="str">
        <f>IF($A225="","",VLOOKUP($A225,'Annex 2 Designated EHV charges'!$D:$O,3,0))</f>
        <v/>
      </c>
      <c r="D225" s="94" t="str">
        <f>IF($A225="","",VLOOKUP($A225,'Annex 2 Designated EHV charges'!$D:$O,4,0))</f>
        <v/>
      </c>
      <c r="E225" s="96" t="str">
        <f>IFERROR(IF(VLOOKUP($A225,'Annex 2 Designated EHV charges'!$D:$P,10,FALSE)=0,"",VLOOKUP($A225,'Annex 2 Designated EHV charges'!$D:$P,10,FALSE)),"")</f>
        <v/>
      </c>
      <c r="F225" s="196" t="str">
        <f>IFERROR(IF(VLOOKUP($A225,'Annex 2 Designated EHV charges'!$D:$P,11,FALSE)=0,"",VLOOKUP($A225,'Annex 2 Designated EHV charges'!$D:$P,11,FALSE)),"")</f>
        <v/>
      </c>
      <c r="G225" s="196" t="str">
        <f>IFERROR(IF(VLOOKUP($A225,'Annex 2 Designated EHV charges'!$D:$P,12,FALSE)=0,"",VLOOKUP($A225,'Annex 2 Designated EHV charges'!$D:$P,12,FALSE)),"")</f>
        <v/>
      </c>
      <c r="H225" s="196" t="str">
        <f>IFERROR(IF(VLOOKUP($A225,'Annex 2 Designated EHV charges'!$D:$P,13,FALSE)=0,"",VLOOKUP($A225,'Annex 2 Designated EHV charges'!$D:$P,13,FALSE)),"")</f>
        <v/>
      </c>
    </row>
    <row r="226" spans="1:9" x14ac:dyDescent="0.2">
      <c r="A226" s="95" t="str" cm="1">
        <f t="array" ref="A226">IFERROR(INDEX('Annex 2 Designated EHV charges'!$D$10:$D$400, MATCH(0, IF(ISBLANK('Annex 2 Designated EHV charges'!$D$10:$D$400),1, COUNTIF(A$4:$A225, 'Annex 2 Designated EHV charges'!$D$10:$D$400)), 0)),"")</f>
        <v/>
      </c>
      <c r="B226" s="94" t="str">
        <f>IF($A226="","",VLOOKUP($A226,'Annex 2 Designated EHV charges'!$D:$O,2,0))</f>
        <v/>
      </c>
      <c r="C226" s="95" t="str">
        <f>IF($A226="","",VLOOKUP($A226,'Annex 2 Designated EHV charges'!$D:$O,3,0))</f>
        <v/>
      </c>
      <c r="D226" s="94" t="str">
        <f>IF($A226="","",VLOOKUP($A226,'Annex 2 Designated EHV charges'!$D:$O,4,0))</f>
        <v/>
      </c>
      <c r="E226" s="96" t="str">
        <f>IFERROR(IF(VLOOKUP($A226,'Annex 2 Designated EHV charges'!$D:$P,10,FALSE)=0,"",VLOOKUP($A226,'Annex 2 Designated EHV charges'!$D:$P,10,FALSE)),"")</f>
        <v/>
      </c>
      <c r="F226" s="196" t="str">
        <f>IFERROR(IF(VLOOKUP($A226,'Annex 2 Designated EHV charges'!$D:$P,11,FALSE)=0,"",VLOOKUP($A226,'Annex 2 Designated EHV charges'!$D:$P,11,FALSE)),"")</f>
        <v/>
      </c>
      <c r="G226" s="196" t="str">
        <f>IFERROR(IF(VLOOKUP($A226,'Annex 2 Designated EHV charges'!$D:$P,12,FALSE)=0,"",VLOOKUP($A226,'Annex 2 Designated EHV charges'!$D:$P,12,FALSE)),"")</f>
        <v/>
      </c>
      <c r="H226" s="196" t="str">
        <f>IFERROR(IF(VLOOKUP($A226,'Annex 2 Designated EHV charges'!$D:$P,13,FALSE)=0,"",VLOOKUP($A226,'Annex 2 Designated EHV charges'!$D:$P,13,FALSE)),"")</f>
        <v/>
      </c>
    </row>
    <row r="227" spans="1:9" x14ac:dyDescent="0.2">
      <c r="A227" s="95" t="str" cm="1">
        <f t="array" ref="A227">IFERROR(INDEX('Annex 2 Designated EHV charges'!$D$10:$D$400, MATCH(0, IF(ISBLANK('Annex 2 Designated EHV charges'!$D$10:$D$400),1, COUNTIF(A$4:$A226, 'Annex 2 Designated EHV charges'!$D$10:$D$400)), 0)),"")</f>
        <v/>
      </c>
      <c r="B227" s="94" t="str">
        <f>IF($A227="","",VLOOKUP($A227,'Annex 2 Designated EHV charges'!$D:$O,2,0))</f>
        <v/>
      </c>
      <c r="C227" s="95" t="str">
        <f>IF($A227="","",VLOOKUP($A227,'Annex 2 Designated EHV charges'!$D:$O,3,0))</f>
        <v/>
      </c>
      <c r="D227" s="94" t="str">
        <f>IF($A227="","",VLOOKUP($A227,'Annex 2 Designated EHV charges'!$D:$O,4,0))</f>
        <v/>
      </c>
      <c r="E227" s="96" t="str">
        <f>IFERROR(IF(VLOOKUP($A227,'Annex 2 Designated EHV charges'!$D:$P,10,FALSE)=0,"",VLOOKUP($A227,'Annex 2 Designated EHV charges'!$D:$P,10,FALSE)),"")</f>
        <v/>
      </c>
      <c r="F227" s="196" t="str">
        <f>IFERROR(IF(VLOOKUP($A227,'Annex 2 Designated EHV charges'!$D:$P,11,FALSE)=0,"",VLOOKUP($A227,'Annex 2 Designated EHV charges'!$D:$P,11,FALSE)),"")</f>
        <v/>
      </c>
      <c r="G227" s="196" t="str">
        <f>IFERROR(IF(VLOOKUP($A227,'Annex 2 Designated EHV charges'!$D:$P,12,FALSE)=0,"",VLOOKUP($A227,'Annex 2 Designated EHV charges'!$D:$P,12,FALSE)),"")</f>
        <v/>
      </c>
      <c r="H227" s="196" t="str">
        <f>IFERROR(IF(VLOOKUP($A227,'Annex 2 Designated EHV charges'!$D:$P,13,FALSE)=0,"",VLOOKUP($A227,'Annex 2 Designated EHV charges'!$D:$P,13,FALSE)),"")</f>
        <v/>
      </c>
    </row>
    <row r="228" spans="1:9" x14ac:dyDescent="0.2">
      <c r="A228" s="95" t="str" cm="1">
        <f t="array" ref="A228">IFERROR(INDEX('Annex 2 Designated EHV charges'!$D$10:$D$400, MATCH(0, IF(ISBLANK('Annex 2 Designated EHV charges'!$D$10:$D$400),1, COUNTIF(A$4:$A227, 'Annex 2 Designated EHV charges'!$D$10:$D$400)), 0)),"")</f>
        <v/>
      </c>
      <c r="B228" s="94" t="str">
        <f>IF($A228="","",VLOOKUP($A228,'Annex 2 Designated EHV charges'!$D:$O,2,0))</f>
        <v/>
      </c>
      <c r="C228" s="95" t="str">
        <f>IF($A228="","",VLOOKUP($A228,'Annex 2 Designated EHV charges'!$D:$O,3,0))</f>
        <v/>
      </c>
      <c r="D228" s="94" t="str">
        <f>IF($A228="","",VLOOKUP($A228,'Annex 2 Designated EHV charges'!$D:$O,4,0))</f>
        <v/>
      </c>
      <c r="E228" s="96" t="str">
        <f>IFERROR(IF(VLOOKUP($A228,'Annex 2 Designated EHV charges'!$D:$P,10,FALSE)=0,"",VLOOKUP($A228,'Annex 2 Designated EHV charges'!$D:$P,10,FALSE)),"")</f>
        <v/>
      </c>
      <c r="F228" s="196" t="str">
        <f>IFERROR(IF(VLOOKUP($A228,'Annex 2 Designated EHV charges'!$D:$P,11,FALSE)=0,"",VLOOKUP($A228,'Annex 2 Designated EHV charges'!$D:$P,11,FALSE)),"")</f>
        <v/>
      </c>
      <c r="G228" s="196" t="str">
        <f>IFERROR(IF(VLOOKUP($A228,'Annex 2 Designated EHV charges'!$D:$P,12,FALSE)=0,"",VLOOKUP($A228,'Annex 2 Designated EHV charges'!$D:$P,12,FALSE)),"")</f>
        <v/>
      </c>
      <c r="H228" s="196" t="str">
        <f>IFERROR(IF(VLOOKUP($A228,'Annex 2 Designated EHV charges'!$D:$P,13,FALSE)=0,"",VLOOKUP($A228,'Annex 2 Designated EHV charges'!$D:$P,13,FALSE)),"")</f>
        <v/>
      </c>
    </row>
    <row r="229" spans="1:9" x14ac:dyDescent="0.2">
      <c r="A229" s="95" t="str" cm="1">
        <f t="array" ref="A229">IFERROR(INDEX('Annex 2 Designated EHV charges'!$D$10:$D$400, MATCH(0, IF(ISBLANK('Annex 2 Designated EHV charges'!$D$10:$D$400),1, COUNTIF(A$4:$A228, 'Annex 2 Designated EHV charges'!$D$10:$D$400)), 0)),"")</f>
        <v/>
      </c>
      <c r="B229" s="94" t="str">
        <f>IF($A229="","",VLOOKUP($A229,'Annex 2 Designated EHV charges'!$D:$O,2,0))</f>
        <v/>
      </c>
      <c r="C229" s="95" t="str">
        <f>IF($A229="","",VLOOKUP($A229,'Annex 2 Designated EHV charges'!$D:$O,3,0))</f>
        <v/>
      </c>
      <c r="D229" s="94" t="str">
        <f>IF($A229="","",VLOOKUP($A229,'Annex 2 Designated EHV charges'!$D:$O,4,0))</f>
        <v/>
      </c>
      <c r="E229" s="96" t="str">
        <f>IFERROR(IF(VLOOKUP($A229,'Annex 2 Designated EHV charges'!$D:$P,10,FALSE)=0,"",VLOOKUP($A229,'Annex 2 Designated EHV charges'!$D:$P,10,FALSE)),"")</f>
        <v/>
      </c>
      <c r="F229" s="196" t="str">
        <f>IFERROR(IF(VLOOKUP($A229,'Annex 2 Designated EHV charges'!$D:$P,11,FALSE)=0,"",VLOOKUP($A229,'Annex 2 Designated EHV charges'!$D:$P,11,FALSE)),"")</f>
        <v/>
      </c>
      <c r="G229" s="196" t="str">
        <f>IFERROR(IF(VLOOKUP($A229,'Annex 2 Designated EHV charges'!$D:$P,12,FALSE)=0,"",VLOOKUP($A229,'Annex 2 Designated EHV charges'!$D:$P,12,FALSE)),"")</f>
        <v/>
      </c>
      <c r="H229" s="196" t="str">
        <f>IFERROR(IF(VLOOKUP($A229,'Annex 2 Designated EHV charges'!$D:$P,13,FALSE)=0,"",VLOOKUP($A229,'Annex 2 Designated EHV charges'!$D:$P,13,FALSE)),"")</f>
        <v/>
      </c>
    </row>
    <row r="230" spans="1:9" x14ac:dyDescent="0.2">
      <c r="A230" s="95" t="str" cm="1">
        <f t="array" ref="A230">IFERROR(INDEX('Annex 2 Designated EHV charges'!$D$10:$D$400, MATCH(0, IF(ISBLANK('Annex 2 Designated EHV charges'!$D$10:$D$400),1, COUNTIF(A$4:$A229, 'Annex 2 Designated EHV charges'!$D$10:$D$400)), 0)),"")</f>
        <v/>
      </c>
      <c r="B230" s="94" t="str">
        <f>IF($A230="","",VLOOKUP($A230,'Annex 2 Designated EHV charges'!$D:$O,2,0))</f>
        <v/>
      </c>
      <c r="C230" s="95" t="str">
        <f>IF($A230="","",VLOOKUP($A230,'Annex 2 Designated EHV charges'!$D:$O,3,0))</f>
        <v/>
      </c>
      <c r="D230" s="94" t="str">
        <f>IF($A230="","",VLOOKUP($A230,'Annex 2 Designated EHV charges'!$D:$O,4,0))</f>
        <v/>
      </c>
      <c r="E230" s="96" t="str">
        <f>IFERROR(IF(VLOOKUP($A230,'Annex 2 Designated EHV charges'!$D:$P,10,FALSE)=0,"",VLOOKUP($A230,'Annex 2 Designated EHV charges'!$D:$P,10,FALSE)),"")</f>
        <v/>
      </c>
      <c r="F230" s="196" t="str">
        <f>IFERROR(IF(VLOOKUP($A230,'Annex 2 Designated EHV charges'!$D:$P,11,FALSE)=0,"",VLOOKUP($A230,'Annex 2 Designated EHV charges'!$D:$P,11,FALSE)),"")</f>
        <v/>
      </c>
      <c r="G230" s="196" t="str">
        <f>IFERROR(IF(VLOOKUP($A230,'Annex 2 Designated EHV charges'!$D:$P,12,FALSE)=0,"",VLOOKUP($A230,'Annex 2 Designated EHV charges'!$D:$P,12,FALSE)),"")</f>
        <v/>
      </c>
      <c r="H230" s="196" t="str">
        <f>IFERROR(IF(VLOOKUP($A230,'Annex 2 Designated EHV charges'!$D:$P,13,FALSE)=0,"",VLOOKUP($A230,'Annex 2 Designated EHV charges'!$D:$P,13,FALSE)),"")</f>
        <v/>
      </c>
    </row>
    <row r="231" spans="1:9" x14ac:dyDescent="0.2">
      <c r="A231" s="95" t="str" cm="1">
        <f t="array" ref="A231">IFERROR(INDEX('Annex 2 Designated EHV charges'!$D$10:$D$400, MATCH(0, IF(ISBLANK('Annex 2 Designated EHV charges'!$D$10:$D$400),1, COUNTIF(A$4:$A230, 'Annex 2 Designated EHV charges'!$D$10:$D$400)), 0)),"")</f>
        <v/>
      </c>
      <c r="B231" s="94" t="str">
        <f>IF($A231="","",VLOOKUP($A231,'Annex 2 Designated EHV charges'!$D:$O,2,0))</f>
        <v/>
      </c>
      <c r="C231" s="95" t="str">
        <f>IF($A231="","",VLOOKUP($A231,'Annex 2 Designated EHV charges'!$D:$O,3,0))</f>
        <v/>
      </c>
      <c r="D231" s="94" t="str">
        <f>IF($A231="","",VLOOKUP($A231,'Annex 2 Designated EHV charges'!$D:$O,4,0))</f>
        <v/>
      </c>
      <c r="E231" s="96" t="str">
        <f>IFERROR(IF(VLOOKUP($A231,'Annex 2 Designated EHV charges'!$D:$P,10,FALSE)=0,"",VLOOKUP($A231,'Annex 2 Designated EHV charges'!$D:$P,10,FALSE)),"")</f>
        <v/>
      </c>
      <c r="F231" s="196" t="str">
        <f>IFERROR(IF(VLOOKUP($A231,'Annex 2 Designated EHV charges'!$D:$P,11,FALSE)=0,"",VLOOKUP($A231,'Annex 2 Designated EHV charges'!$D:$P,11,FALSE)),"")</f>
        <v/>
      </c>
      <c r="G231" s="196" t="str">
        <f>IFERROR(IF(VLOOKUP($A231,'Annex 2 Designated EHV charges'!$D:$P,12,FALSE)=0,"",VLOOKUP($A231,'Annex 2 Designated EHV charges'!$D:$P,12,FALSE)),"")</f>
        <v/>
      </c>
      <c r="H231" s="196" t="str">
        <f>IFERROR(IF(VLOOKUP($A231,'Annex 2 Designated EHV charges'!$D:$P,13,FALSE)=0,"",VLOOKUP($A231,'Annex 2 Designated EHV charges'!$D:$P,13,FALSE)),"")</f>
        <v/>
      </c>
    </row>
    <row r="232" spans="1:9" x14ac:dyDescent="0.2">
      <c r="A232" s="95" t="str" cm="1">
        <f t="array" ref="A232">IFERROR(INDEX('Annex 2 Designated EHV charges'!$D$10:$D$400, MATCH(0, IF(ISBLANK('Annex 2 Designated EHV charges'!$D$10:$D$400),1, COUNTIF(A$4:$A231, 'Annex 2 Designated EHV charges'!$D$10:$D$400)), 0)),"")</f>
        <v/>
      </c>
      <c r="B232" s="94" t="str">
        <f>IF($A232="","",VLOOKUP($A232,'Annex 2 Designated EHV charges'!$D:$O,2,0))</f>
        <v/>
      </c>
      <c r="C232" s="95" t="str">
        <f>IF($A232="","",VLOOKUP($A232,'Annex 2 Designated EHV charges'!$D:$O,3,0))</f>
        <v/>
      </c>
      <c r="D232" s="94" t="str">
        <f>IF($A232="","",VLOOKUP($A232,'Annex 2 Designated EHV charges'!$D:$O,4,0))</f>
        <v/>
      </c>
      <c r="E232" s="96" t="str">
        <f>IFERROR(IF(VLOOKUP($A232,'Annex 2 Designated EHV charges'!$D:$P,10,FALSE)=0,"",VLOOKUP($A232,'Annex 2 Designated EHV charges'!$D:$P,10,FALSE)),"")</f>
        <v/>
      </c>
      <c r="F232" s="196" t="str">
        <f>IFERROR(IF(VLOOKUP($A232,'Annex 2 Designated EHV charges'!$D:$P,11,FALSE)=0,"",VLOOKUP($A232,'Annex 2 Designated EHV charges'!$D:$P,11,FALSE)),"")</f>
        <v/>
      </c>
      <c r="G232" s="196" t="str">
        <f>IFERROR(IF(VLOOKUP($A232,'Annex 2 Designated EHV charges'!$D:$P,12,FALSE)=0,"",VLOOKUP($A232,'Annex 2 Designated EHV charges'!$D:$P,12,FALSE)),"")</f>
        <v/>
      </c>
      <c r="H232" s="196" t="str">
        <f>IFERROR(IF(VLOOKUP($A232,'Annex 2 Designated EHV charges'!$D:$P,13,FALSE)=0,"",VLOOKUP($A232,'Annex 2 Designated EHV charges'!$D:$P,13,FALSE)),"")</f>
        <v/>
      </c>
    </row>
    <row r="233" spans="1:9" x14ac:dyDescent="0.2">
      <c r="A233" s="95" t="str" cm="1">
        <f t="array" ref="A233">IFERROR(INDEX('Annex 2 Designated EHV charges'!$D$10:$D$400, MATCH(0, IF(ISBLANK('Annex 2 Designated EHV charges'!$D$10:$D$400),1, COUNTIF(A$4:$A232, 'Annex 2 Designated EHV charges'!$D$10:$D$400)), 0)),"")</f>
        <v/>
      </c>
      <c r="B233" s="94" t="str">
        <f>IF($A233="","",VLOOKUP($A233,'Annex 2 Designated EHV charges'!$D:$O,2,0))</f>
        <v/>
      </c>
      <c r="C233" s="95" t="str">
        <f>IF($A233="","",VLOOKUP($A233,'Annex 2 Designated EHV charges'!$D:$O,3,0))</f>
        <v/>
      </c>
      <c r="D233" s="94" t="str">
        <f>IF($A233="","",VLOOKUP($A233,'Annex 2 Designated EHV charges'!$D:$O,4,0))</f>
        <v/>
      </c>
      <c r="E233" s="96" t="str">
        <f>IFERROR(IF(VLOOKUP($A233,'Annex 2 Designated EHV charges'!$D:$P,10,FALSE)=0,"",VLOOKUP($A233,'Annex 2 Designated EHV charges'!$D:$P,10,FALSE)),"")</f>
        <v/>
      </c>
      <c r="F233" s="196" t="str">
        <f>IFERROR(IF(VLOOKUP($A233,'Annex 2 Designated EHV charges'!$D:$P,11,FALSE)=0,"",VLOOKUP($A233,'Annex 2 Designated EHV charges'!$D:$P,11,FALSE)),"")</f>
        <v/>
      </c>
      <c r="G233" s="196" t="str">
        <f>IFERROR(IF(VLOOKUP($A233,'Annex 2 Designated EHV charges'!$D:$P,12,FALSE)=0,"",VLOOKUP($A233,'Annex 2 Designated EHV charges'!$D:$P,12,FALSE)),"")</f>
        <v/>
      </c>
      <c r="H233" s="196" t="str">
        <f>IFERROR(IF(VLOOKUP($A233,'Annex 2 Designated EHV charges'!$D:$P,13,FALSE)=0,"",VLOOKUP($A233,'Annex 2 Designated EHV charges'!$D:$P,13,FALSE)),"")</f>
        <v/>
      </c>
    </row>
    <row r="234" spans="1:9" x14ac:dyDescent="0.2">
      <c r="A234" s="95" t="str" cm="1">
        <f t="array" ref="A234">IFERROR(INDEX('Annex 2 Designated EHV charges'!$D$10:$D$400, MATCH(0, IF(ISBLANK('Annex 2 Designated EHV charges'!$D$10:$D$400),1, COUNTIF(A$4:$A233, 'Annex 2 Designated EHV charges'!$D$10:$D$400)), 0)),"")</f>
        <v/>
      </c>
      <c r="B234" s="94" t="str">
        <f>IF($A234="","",VLOOKUP($A234,'Annex 2 Designated EHV charges'!$D:$O,2,0))</f>
        <v/>
      </c>
      <c r="C234" s="95" t="str">
        <f>IF($A234="","",VLOOKUP($A234,'Annex 2 Designated EHV charges'!$D:$O,3,0))</f>
        <v/>
      </c>
      <c r="D234" s="94" t="str">
        <f>IF($A234="","",VLOOKUP($A234,'Annex 2 Designated EHV charges'!$D:$O,4,0))</f>
        <v/>
      </c>
      <c r="E234" s="96" t="str">
        <f>IFERROR(IF(VLOOKUP($A234,'Annex 2 Designated EHV charges'!$D:$P,10,FALSE)=0,"",VLOOKUP($A234,'Annex 2 Designated EHV charges'!$D:$P,10,FALSE)),"")</f>
        <v/>
      </c>
      <c r="F234" s="196" t="str">
        <f>IFERROR(IF(VLOOKUP($A234,'Annex 2 Designated EHV charges'!$D:$P,11,FALSE)=0,"",VLOOKUP($A234,'Annex 2 Designated EHV charges'!$D:$P,11,FALSE)),"")</f>
        <v/>
      </c>
      <c r="G234" s="196" t="str">
        <f>IFERROR(IF(VLOOKUP($A234,'Annex 2 Designated EHV charges'!$D:$P,12,FALSE)=0,"",VLOOKUP($A234,'Annex 2 Designated EHV charges'!$D:$P,12,FALSE)),"")</f>
        <v/>
      </c>
      <c r="H234" s="196" t="str">
        <f>IFERROR(IF(VLOOKUP($A234,'Annex 2 Designated EHV charges'!$D:$P,13,FALSE)=0,"",VLOOKUP($A234,'Annex 2 Designated EHV charges'!$D:$P,13,FALSE)),"")</f>
        <v/>
      </c>
    </row>
    <row r="235" spans="1:9" x14ac:dyDescent="0.2">
      <c r="A235" s="95" t="str" cm="1">
        <f t="array" ref="A235">IFERROR(INDEX('Annex 2 Designated EHV charges'!$D$10:$D$400, MATCH(0, IF(ISBLANK('Annex 2 Designated EHV charges'!$D$10:$D$400),1, COUNTIF(A$4:$A234, 'Annex 2 Designated EHV charges'!$D$10:$D$400)), 0)),"")</f>
        <v/>
      </c>
      <c r="B235" s="94" t="str">
        <f>IF($A235="","",VLOOKUP($A235,'Annex 2 Designated EHV charges'!$D:$O,2,0))</f>
        <v/>
      </c>
      <c r="C235" s="95" t="str">
        <f>IF($A235="","",VLOOKUP($A235,'Annex 2 Designated EHV charges'!$D:$O,3,0))</f>
        <v/>
      </c>
      <c r="D235" s="94" t="str">
        <f>IF($A235="","",VLOOKUP($A235,'Annex 2 Designated EHV charges'!$D:$O,4,0))</f>
        <v/>
      </c>
      <c r="E235" s="96" t="str">
        <f>IFERROR(IF(VLOOKUP($A235,'Annex 2 Designated EHV charges'!$D:$P,10,FALSE)=0,"",VLOOKUP($A235,'Annex 2 Designated EHV charges'!$D:$P,10,FALSE)),"")</f>
        <v/>
      </c>
      <c r="F235" s="196" t="str">
        <f>IFERROR(IF(VLOOKUP($A235,'Annex 2 Designated EHV charges'!$D:$P,11,FALSE)=0,"",VLOOKUP($A235,'Annex 2 Designated EHV charges'!$D:$P,11,FALSE)),"")</f>
        <v/>
      </c>
      <c r="G235" s="196" t="str">
        <f>IFERROR(IF(VLOOKUP($A235,'Annex 2 Designated EHV charges'!$D:$P,12,FALSE)=0,"",VLOOKUP($A235,'Annex 2 Designated EHV charges'!$D:$P,12,FALSE)),"")</f>
        <v/>
      </c>
      <c r="H235" s="196" t="str">
        <f>IFERROR(IF(VLOOKUP($A235,'Annex 2 Designated EHV charges'!$D:$P,13,FALSE)=0,"",VLOOKUP($A235,'Annex 2 Designated EHV charges'!$D:$P,13,FALSE)),"")</f>
        <v/>
      </c>
    </row>
    <row r="236" spans="1:9" x14ac:dyDescent="0.2">
      <c r="A236" s="95" t="str" cm="1">
        <f t="array" ref="A236">IFERROR(INDEX('Annex 2 Designated EHV charges'!$D$10:$D$400, MATCH(0, IF(ISBLANK('Annex 2 Designated EHV charges'!$D$10:$D$400),1, COUNTIF(A$4:$A235, 'Annex 2 Designated EHV charges'!$D$10:$D$400)), 0)),"")</f>
        <v/>
      </c>
      <c r="B236" s="94" t="str">
        <f>IF($A236="","",VLOOKUP($A236,'Annex 2 Designated EHV charges'!$D:$O,2,0))</f>
        <v/>
      </c>
      <c r="C236" s="95" t="str">
        <f>IF($A236="","",VLOOKUP($A236,'Annex 2 Designated EHV charges'!$D:$O,3,0))</f>
        <v/>
      </c>
      <c r="D236" s="94" t="str">
        <f>IF($A236="","",VLOOKUP($A236,'Annex 2 Designated EHV charges'!$D:$O,4,0))</f>
        <v/>
      </c>
      <c r="E236" s="96" t="str">
        <f>IFERROR(IF(VLOOKUP($A236,'Annex 2 Designated EHV charges'!$D:$P,10,FALSE)=0,"",VLOOKUP($A236,'Annex 2 Designated EHV charges'!$D:$P,10,FALSE)),"")</f>
        <v/>
      </c>
      <c r="F236" s="196" t="str">
        <f>IFERROR(IF(VLOOKUP($A236,'Annex 2 Designated EHV charges'!$D:$P,11,FALSE)=0,"",VLOOKUP($A236,'Annex 2 Designated EHV charges'!$D:$P,11,FALSE)),"")</f>
        <v/>
      </c>
      <c r="G236" s="196" t="str">
        <f>IFERROR(IF(VLOOKUP($A236,'Annex 2 Designated EHV charges'!$D:$P,12,FALSE)=0,"",VLOOKUP($A236,'Annex 2 Designated EHV charges'!$D:$P,12,FALSE)),"")</f>
        <v/>
      </c>
      <c r="H236" s="196" t="str">
        <f>IFERROR(IF(VLOOKUP($A236,'Annex 2 Designated EHV charges'!$D:$P,13,FALSE)=0,"",VLOOKUP($A236,'Annex 2 Designated EHV charges'!$D:$P,13,FALSE)),"")</f>
        <v/>
      </c>
    </row>
    <row r="237" spans="1:9" x14ac:dyDescent="0.2">
      <c r="A237" s="95" t="str" cm="1">
        <f t="array" ref="A237">IFERROR(INDEX('Annex 2 Designated EHV charges'!$D$10:$D$400, MATCH(0, IF(ISBLANK('Annex 2 Designated EHV charges'!$D$10:$D$400),1, COUNTIF(A$4:$A236, 'Annex 2 Designated EHV charges'!$D$10:$D$400)), 0)),"")</f>
        <v/>
      </c>
      <c r="B237" s="94" t="str">
        <f>IF($A237="","",VLOOKUP($A237,'Annex 2 Designated EHV charges'!$D:$O,2,0))</f>
        <v/>
      </c>
      <c r="C237" s="95" t="str">
        <f>IF($A237="","",VLOOKUP($A237,'Annex 2 Designated EHV charges'!$D:$O,3,0))</f>
        <v/>
      </c>
      <c r="D237" s="94" t="str">
        <f>IF($A237="","",VLOOKUP($A237,'Annex 2 Designated EHV charges'!$D:$O,4,0))</f>
        <v/>
      </c>
      <c r="E237" s="96" t="str">
        <f>IFERROR(IF(VLOOKUP($A237,'Annex 2 Designated EHV charges'!$D:$P,10,FALSE)=0,"",VLOOKUP($A237,'Annex 2 Designated EHV charges'!$D:$P,10,FALSE)),"")</f>
        <v/>
      </c>
      <c r="F237" s="196" t="str">
        <f>IFERROR(IF(VLOOKUP($A237,'Annex 2 Designated EHV charges'!$D:$P,11,FALSE)=0,"",VLOOKUP($A237,'Annex 2 Designated EHV charges'!$D:$P,11,FALSE)),"")</f>
        <v/>
      </c>
      <c r="G237" s="196" t="str">
        <f>IFERROR(IF(VLOOKUP($A237,'Annex 2 Designated EHV charges'!$D:$P,12,FALSE)=0,"",VLOOKUP($A237,'Annex 2 Designated EHV charges'!$D:$P,12,FALSE)),"")</f>
        <v/>
      </c>
      <c r="H237" s="196" t="str">
        <f>IFERROR(IF(VLOOKUP($A237,'Annex 2 Designated EHV charges'!$D:$P,13,FALSE)=0,"",VLOOKUP($A237,'Annex 2 Designated EHV charges'!$D:$P,13,FALSE)),"")</f>
        <v/>
      </c>
    </row>
    <row r="238" spans="1:9" x14ac:dyDescent="0.2">
      <c r="A238" s="56" t="str" cm="1">
        <f t="array" ref="A238">IFERROR(INDEX('Annex 2 Designated EHV charges'!$D$10:$D$400, MATCH(0, IF(ISBLANK('Annex 2 Designated EHV charges'!$D$10:$D$400),1, COUNTIF(A$4:$A237, 'Annex 2 Designated EHV charges'!$D$10:$D$400)), 0)),"")</f>
        <v/>
      </c>
      <c r="B238" s="56" t="str">
        <f>IF($A238="","",VLOOKUP($A238,'Annex 2 Designated EHV charges'!$D:$O,2,0))</f>
        <v/>
      </c>
      <c r="C238" s="56" t="str">
        <f>IF($A238="","",VLOOKUP($A238,'Annex 2 Designated EHV charges'!$D:$O,3,0))</f>
        <v/>
      </c>
      <c r="D238" s="56" t="str">
        <f>IF($A238="","",VLOOKUP($A238,'Annex 2 Designated EHV charges'!$D:$O,4,0))</f>
        <v/>
      </c>
      <c r="E238" s="56" t="str">
        <f>IFERROR(IF(VLOOKUP($A238,'Annex 2 Designated EHV charges'!$D:$P,10,FALSE)=0,"",VLOOKUP($A238,'Annex 2 Designated EHV charges'!$D:$P,10,FALSE)),"")</f>
        <v/>
      </c>
      <c r="F238" s="56" t="str">
        <f>IFERROR(IF(VLOOKUP($A238,'Annex 2 Designated EHV charges'!$D:$P,11,FALSE)=0,"",VLOOKUP($A238,'Annex 2 Designated EHV charges'!$D:$P,11,FALSE)),"")</f>
        <v/>
      </c>
      <c r="G238" s="56" t="str">
        <f>IFERROR(IF(VLOOKUP($A238,'Annex 2 Designated EHV charges'!$D:$P,12,FALSE)=0,"",VLOOKUP($A238,'Annex 2 Designated EHV charges'!$D:$P,12,FALSE)),"")</f>
        <v/>
      </c>
      <c r="H238" s="56" t="str">
        <f>IFERROR(IF(VLOOKUP($A238,'Annex 2 Designated EHV charges'!$D:$P,13,FALSE)=0,"",VLOOKUP($A238,'Annex 2 Designated EHV charges'!$D:$P,13,FALSE)),"")</f>
        <v/>
      </c>
      <c r="I238" s="56"/>
    </row>
    <row r="239" spans="1:9" x14ac:dyDescent="0.2">
      <c r="A239" s="56" t="str" cm="1">
        <f t="array" ref="A239">IFERROR(INDEX('Annex 2 Designated EHV charges'!$D$10:$D$400, MATCH(0, IF(ISBLANK('Annex 2 Designated EHV charges'!$D$10:$D$400),1, COUNTIF(A$4:$A238, 'Annex 2 Designated EHV charges'!$D$10:$D$400)), 0)),"")</f>
        <v/>
      </c>
      <c r="B239" s="56" t="str">
        <f>IF($A239="","",VLOOKUP($A239,'Annex 2 Designated EHV charges'!$D:$O,2,0))</f>
        <v/>
      </c>
      <c r="C239" s="56" t="str">
        <f>IF($A239="","",VLOOKUP($A239,'Annex 2 Designated EHV charges'!$D:$O,3,0))</f>
        <v/>
      </c>
      <c r="D239" s="56" t="str">
        <f>IF($A239="","",VLOOKUP($A239,'Annex 2 Designated EHV charges'!$D:$O,4,0))</f>
        <v/>
      </c>
      <c r="E239" s="56" t="str">
        <f>IFERROR(IF(VLOOKUP($A239,'Annex 2 Designated EHV charges'!$D:$P,10,FALSE)=0,"",VLOOKUP($A239,'Annex 2 Designated EHV charges'!$D:$P,10,FALSE)),"")</f>
        <v/>
      </c>
      <c r="F239" s="56" t="str">
        <f>IFERROR(IF(VLOOKUP($A239,'Annex 2 Designated EHV charges'!$D:$P,11,FALSE)=0,"",VLOOKUP($A239,'Annex 2 Designated EHV charges'!$D:$P,11,FALSE)),"")</f>
        <v/>
      </c>
      <c r="G239" s="56" t="str">
        <f>IFERROR(IF(VLOOKUP($A239,'Annex 2 Designated EHV charges'!$D:$P,12,FALSE)=0,"",VLOOKUP($A239,'Annex 2 Designated EHV charges'!$D:$P,12,FALSE)),"")</f>
        <v/>
      </c>
      <c r="H239" s="56" t="str">
        <f>IFERROR(IF(VLOOKUP($A239,'Annex 2 Designated EHV charges'!$D:$P,13,FALSE)=0,"",VLOOKUP($A239,'Annex 2 Designated EHV charges'!$D:$P,13,FALSE)),"")</f>
        <v/>
      </c>
      <c r="I239" s="56"/>
    </row>
    <row r="240" spans="1:9" x14ac:dyDescent="0.2">
      <c r="A240" s="56" t="str" cm="1">
        <f t="array" ref="A240">IFERROR(INDEX('Annex 2 Designated EHV charges'!$D$10:$D$400, MATCH(0, IF(ISBLANK('Annex 2 Designated EHV charges'!$D$10:$D$400),1, COUNTIF(A$4:$A239, 'Annex 2 Designated EHV charges'!$D$10:$D$400)), 0)),"")</f>
        <v/>
      </c>
      <c r="B240" s="56" t="str">
        <f>IF($A240="","",VLOOKUP($A240,'Annex 2 Designated EHV charges'!$D:$O,2,0))</f>
        <v/>
      </c>
      <c r="C240" s="56" t="str">
        <f>IF($A240="","",VLOOKUP($A240,'Annex 2 Designated EHV charges'!$D:$O,3,0))</f>
        <v/>
      </c>
      <c r="D240" s="56" t="str">
        <f>IF($A240="","",VLOOKUP($A240,'Annex 2 Designated EHV charges'!$D:$O,4,0))</f>
        <v/>
      </c>
      <c r="E240" s="56" t="str">
        <f>IFERROR(IF(VLOOKUP($A240,'Annex 2 Designated EHV charges'!$D:$P,10,FALSE)=0,"",VLOOKUP($A240,'Annex 2 Designated EHV charges'!$D:$P,10,FALSE)),"")</f>
        <v/>
      </c>
      <c r="F240" s="56" t="str">
        <f>IFERROR(IF(VLOOKUP($A240,'Annex 2 Designated EHV charges'!$D:$P,11,FALSE)=0,"",VLOOKUP($A240,'Annex 2 Designated EHV charges'!$D:$P,11,FALSE)),"")</f>
        <v/>
      </c>
      <c r="G240" s="56" t="str">
        <f>IFERROR(IF(VLOOKUP($A240,'Annex 2 Designated EHV charges'!$D:$P,12,FALSE)=0,"",VLOOKUP($A240,'Annex 2 Designated EHV charges'!$D:$P,12,FALSE)),"")</f>
        <v/>
      </c>
      <c r="H240" s="56" t="str">
        <f>IFERROR(IF(VLOOKUP($A240,'Annex 2 Designated EHV charges'!$D:$P,13,FALSE)=0,"",VLOOKUP($A240,'Annex 2 Designated EHV charges'!$D:$P,13,FALSE)),"")</f>
        <v/>
      </c>
      <c r="I240" s="56"/>
    </row>
    <row r="241" spans="1:9" x14ac:dyDescent="0.2">
      <c r="A241" s="56" t="str" cm="1">
        <f t="array" ref="A241">IFERROR(INDEX('Annex 2 Designated EHV charges'!$D$10:$D$400, MATCH(0, IF(ISBLANK('Annex 2 Designated EHV charges'!$D$10:$D$400),1, COUNTIF(A$4:$A240, 'Annex 2 Designated EHV charges'!$D$10:$D$400)), 0)),"")</f>
        <v/>
      </c>
      <c r="B241" s="56" t="str">
        <f>IF($A241="","",VLOOKUP($A241,'Annex 2 Designated EHV charges'!$D:$O,2,0))</f>
        <v/>
      </c>
      <c r="C241" s="56" t="str">
        <f>IF($A241="","",VLOOKUP($A241,'Annex 2 Designated EHV charges'!$D:$O,3,0))</f>
        <v/>
      </c>
      <c r="D241" s="56" t="str">
        <f>IF($A241="","",VLOOKUP($A241,'Annex 2 Designated EHV charges'!$D:$O,4,0))</f>
        <v/>
      </c>
      <c r="E241" s="56" t="str">
        <f>IFERROR(IF(VLOOKUP($A241,'Annex 2 Designated EHV charges'!$D:$P,10,FALSE)=0,"",VLOOKUP($A241,'Annex 2 Designated EHV charges'!$D:$P,10,FALSE)),"")</f>
        <v/>
      </c>
      <c r="F241" s="56" t="str">
        <f>IFERROR(IF(VLOOKUP($A241,'Annex 2 Designated EHV charges'!$D:$P,11,FALSE)=0,"",VLOOKUP($A241,'Annex 2 Designated EHV charges'!$D:$P,11,FALSE)),"")</f>
        <v/>
      </c>
      <c r="G241" s="56" t="str">
        <f>IFERROR(IF(VLOOKUP($A241,'Annex 2 Designated EHV charges'!$D:$P,12,FALSE)=0,"",VLOOKUP($A241,'Annex 2 Designated EHV charges'!$D:$P,12,FALSE)),"")</f>
        <v/>
      </c>
      <c r="H241" s="56" t="str">
        <f>IFERROR(IF(VLOOKUP($A241,'Annex 2 Designated EHV charges'!$D:$P,13,FALSE)=0,"",VLOOKUP($A241,'Annex 2 Designated EHV charges'!$D:$P,13,FALSE)),"")</f>
        <v/>
      </c>
      <c r="I241" s="56"/>
    </row>
    <row r="242" spans="1:9" x14ac:dyDescent="0.2">
      <c r="A242" s="56" t="str" cm="1">
        <f t="array" ref="A242">IFERROR(INDEX('Annex 2 Designated EHV charges'!$D$10:$D$400, MATCH(0, IF(ISBLANK('Annex 2 Designated EHV charges'!$D$10:$D$400),1, COUNTIF(A$4:$A241, 'Annex 2 Designated EHV charges'!$D$10:$D$400)), 0)),"")</f>
        <v/>
      </c>
      <c r="B242" s="56" t="str">
        <f>IF($A242="","",VLOOKUP($A242,'Annex 2 Designated EHV charges'!$D:$O,2,0))</f>
        <v/>
      </c>
      <c r="C242" s="56" t="str">
        <f>IF($A242="","",VLOOKUP($A242,'Annex 2 Designated EHV charges'!$D:$O,3,0))</f>
        <v/>
      </c>
      <c r="D242" s="56" t="str">
        <f>IF($A242="","",VLOOKUP($A242,'Annex 2 Designated EHV charges'!$D:$O,4,0))</f>
        <v/>
      </c>
      <c r="E242" s="56" t="str">
        <f>IFERROR(IF(VLOOKUP($A242,'Annex 2 Designated EHV charges'!$D:$P,10,FALSE)=0,"",VLOOKUP($A242,'Annex 2 Designated EHV charges'!$D:$P,10,FALSE)),"")</f>
        <v/>
      </c>
      <c r="F242" s="56" t="str">
        <f>IFERROR(IF(VLOOKUP($A242,'Annex 2 Designated EHV charges'!$D:$P,11,FALSE)=0,"",VLOOKUP($A242,'Annex 2 Designated EHV charges'!$D:$P,11,FALSE)),"")</f>
        <v/>
      </c>
      <c r="G242" s="56" t="str">
        <f>IFERROR(IF(VLOOKUP($A242,'Annex 2 Designated EHV charges'!$D:$P,12,FALSE)=0,"",VLOOKUP($A242,'Annex 2 Designated EHV charges'!$D:$P,12,FALSE)),"")</f>
        <v/>
      </c>
      <c r="H242" s="56" t="str">
        <f>IFERROR(IF(VLOOKUP($A242,'Annex 2 Designated EHV charges'!$D:$P,13,FALSE)=0,"",VLOOKUP($A242,'Annex 2 Designated EHV charges'!$D:$P,13,FALSE)),"")</f>
        <v/>
      </c>
      <c r="I242" s="56"/>
    </row>
    <row r="243" spans="1:9" x14ac:dyDescent="0.2">
      <c r="A243" s="56" t="str" cm="1">
        <f t="array" ref="A243">IFERROR(INDEX('Annex 2 Designated EHV charges'!$D$10:$D$400, MATCH(0, IF(ISBLANK('Annex 2 Designated EHV charges'!$D$10:$D$400),1, COUNTIF(A$4:$A242, 'Annex 2 Designated EHV charges'!$D$10:$D$400)), 0)),"")</f>
        <v/>
      </c>
      <c r="B243" s="56" t="str">
        <f>IF($A243="","",VLOOKUP($A243,'Annex 2 Designated EHV charges'!$D:$O,2,0))</f>
        <v/>
      </c>
      <c r="C243" s="56" t="str">
        <f>IF($A243="","",VLOOKUP($A243,'Annex 2 Designated EHV charges'!$D:$O,3,0))</f>
        <v/>
      </c>
      <c r="D243" s="56" t="str">
        <f>IF($A243="","",VLOOKUP($A243,'Annex 2 Designated EHV charges'!$D:$O,4,0))</f>
        <v/>
      </c>
      <c r="E243" s="56" t="str">
        <f>IFERROR(IF(VLOOKUP($A243,'Annex 2 Designated EHV charges'!$D:$P,10,FALSE)=0,"",VLOOKUP($A243,'Annex 2 Designated EHV charges'!$D:$P,10,FALSE)),"")</f>
        <v/>
      </c>
      <c r="F243" s="56" t="str">
        <f>IFERROR(IF(VLOOKUP($A243,'Annex 2 Designated EHV charges'!$D:$P,11,FALSE)=0,"",VLOOKUP($A243,'Annex 2 Designated EHV charges'!$D:$P,11,FALSE)),"")</f>
        <v/>
      </c>
      <c r="G243" s="56" t="str">
        <f>IFERROR(IF(VLOOKUP($A243,'Annex 2 Designated EHV charges'!$D:$P,12,FALSE)=0,"",VLOOKUP($A243,'Annex 2 Designated EHV charges'!$D:$P,12,FALSE)),"")</f>
        <v/>
      </c>
      <c r="H243" s="56" t="str">
        <f>IFERROR(IF(VLOOKUP($A243,'Annex 2 Designated EHV charges'!$D:$P,13,FALSE)=0,"",VLOOKUP($A243,'Annex 2 Designated EHV charges'!$D:$P,13,FALSE)),"")</f>
        <v/>
      </c>
      <c r="I243" s="56"/>
    </row>
    <row r="244" spans="1:9" x14ac:dyDescent="0.2">
      <c r="A244" s="56" t="str" cm="1">
        <f t="array" ref="A244">IFERROR(INDEX('Annex 2 Designated EHV charges'!$D$10:$D$400, MATCH(0, IF(ISBLANK('Annex 2 Designated EHV charges'!$D$10:$D$400),1, COUNTIF(A$4:$A243, 'Annex 2 Designated EHV charges'!$D$10:$D$400)), 0)),"")</f>
        <v/>
      </c>
      <c r="B244" s="56" t="str">
        <f>IF($A244="","",VLOOKUP($A244,'Annex 2 Designated EHV charges'!$D:$O,2,0))</f>
        <v/>
      </c>
      <c r="C244" s="56" t="str">
        <f>IF($A244="","",VLOOKUP($A244,'Annex 2 Designated EHV charges'!$D:$O,3,0))</f>
        <v/>
      </c>
      <c r="D244" s="56" t="str">
        <f>IF($A244="","",VLOOKUP($A244,'Annex 2 Designated EHV charges'!$D:$O,4,0))</f>
        <v/>
      </c>
      <c r="E244" s="56" t="str">
        <f>IFERROR(IF(VLOOKUP($A244,'Annex 2 Designated EHV charges'!$D:$P,10,FALSE)=0,"",VLOOKUP($A244,'Annex 2 Designated EHV charges'!$D:$P,10,FALSE)),"")</f>
        <v/>
      </c>
      <c r="F244" s="56" t="str">
        <f>IFERROR(IF(VLOOKUP($A244,'Annex 2 Designated EHV charges'!$D:$P,11,FALSE)=0,"",VLOOKUP($A244,'Annex 2 Designated EHV charges'!$D:$P,11,FALSE)),"")</f>
        <v/>
      </c>
      <c r="G244" s="56" t="str">
        <f>IFERROR(IF(VLOOKUP($A244,'Annex 2 Designated EHV charges'!$D:$P,12,FALSE)=0,"",VLOOKUP($A244,'Annex 2 Designated EHV charges'!$D:$P,12,FALSE)),"")</f>
        <v/>
      </c>
      <c r="H244" s="56" t="str">
        <f>IFERROR(IF(VLOOKUP($A244,'Annex 2 Designated EHV charges'!$D:$P,13,FALSE)=0,"",VLOOKUP($A244,'Annex 2 Designated EHV charges'!$D:$P,13,FALSE)),"")</f>
        <v/>
      </c>
      <c r="I244" s="56"/>
    </row>
    <row r="245" spans="1:9" x14ac:dyDescent="0.2">
      <c r="A245" s="56" t="str" cm="1">
        <f t="array" ref="A245">IFERROR(INDEX('Annex 2 Designated EHV charges'!$D$10:$D$400, MATCH(0, IF(ISBLANK('Annex 2 Designated EHV charges'!$D$10:$D$400),1, COUNTIF(A$4:$A244, 'Annex 2 Designated EHV charges'!$D$10:$D$400)), 0)),"")</f>
        <v/>
      </c>
      <c r="B245" s="56" t="str">
        <f>IF($A245="","",VLOOKUP($A245,'Annex 2 Designated EHV charges'!$D:$O,2,0))</f>
        <v/>
      </c>
      <c r="C245" s="56" t="str">
        <f>IF($A245="","",VLOOKUP($A245,'Annex 2 Designated EHV charges'!$D:$O,3,0))</f>
        <v/>
      </c>
      <c r="D245" s="56" t="str">
        <f>IF($A245="","",VLOOKUP($A245,'Annex 2 Designated EHV charges'!$D:$O,4,0))</f>
        <v/>
      </c>
      <c r="E245" s="56" t="str">
        <f>IFERROR(IF(VLOOKUP($A245,'Annex 2 Designated EHV charges'!$D:$P,10,FALSE)=0,"",VLOOKUP($A245,'Annex 2 Designated EHV charges'!$D:$P,10,FALSE)),"")</f>
        <v/>
      </c>
      <c r="F245" s="56" t="str">
        <f>IFERROR(IF(VLOOKUP($A245,'Annex 2 Designated EHV charges'!$D:$P,11,FALSE)=0,"",VLOOKUP($A245,'Annex 2 Designated EHV charges'!$D:$P,11,FALSE)),"")</f>
        <v/>
      </c>
      <c r="G245" s="56" t="str">
        <f>IFERROR(IF(VLOOKUP($A245,'Annex 2 Designated EHV charges'!$D:$P,12,FALSE)=0,"",VLOOKUP($A245,'Annex 2 Designated EHV charges'!$D:$P,12,FALSE)),"")</f>
        <v/>
      </c>
      <c r="H245" s="56" t="str">
        <f>IFERROR(IF(VLOOKUP($A245,'Annex 2 Designated EHV charges'!$D:$P,13,FALSE)=0,"",VLOOKUP($A245,'Annex 2 Designated EHV charges'!$D:$P,13,FALSE)),"")</f>
        <v/>
      </c>
      <c r="I245" s="56"/>
    </row>
    <row r="246" spans="1:9" x14ac:dyDescent="0.2">
      <c r="A246" s="56" t="str" cm="1">
        <f t="array" ref="A246">IFERROR(INDEX('Annex 2 Designated EHV charges'!$D$10:$D$400, MATCH(0, IF(ISBLANK('Annex 2 Designated EHV charges'!$D$10:$D$400),1, COUNTIF(A$4:$A245, 'Annex 2 Designated EHV charges'!$D$10:$D$400)), 0)),"")</f>
        <v/>
      </c>
      <c r="B246" s="56" t="str">
        <f>IF($A246="","",VLOOKUP($A246,'Annex 2 Designated EHV charges'!$D:$O,2,0))</f>
        <v/>
      </c>
      <c r="C246" s="56" t="str">
        <f>IF($A246="","",VLOOKUP($A246,'Annex 2 Designated EHV charges'!$D:$O,3,0))</f>
        <v/>
      </c>
      <c r="D246" s="56" t="str">
        <f>IF($A246="","",VLOOKUP($A246,'Annex 2 Designated EHV charges'!$D:$O,4,0))</f>
        <v/>
      </c>
      <c r="E246" s="56" t="str">
        <f>IFERROR(IF(VLOOKUP($A246,'Annex 2 Designated EHV charges'!$D:$P,10,FALSE)=0,"",VLOOKUP($A246,'Annex 2 Designated EHV charges'!$D:$P,10,FALSE)),"")</f>
        <v/>
      </c>
      <c r="F246" s="56" t="str">
        <f>IFERROR(IF(VLOOKUP($A246,'Annex 2 Designated EHV charges'!$D:$P,11,FALSE)=0,"",VLOOKUP($A246,'Annex 2 Designated EHV charges'!$D:$P,11,FALSE)),"")</f>
        <v/>
      </c>
      <c r="G246" s="56" t="str">
        <f>IFERROR(IF(VLOOKUP($A246,'Annex 2 Designated EHV charges'!$D:$P,12,FALSE)=0,"",VLOOKUP($A246,'Annex 2 Designated EHV charges'!$D:$P,12,FALSE)),"")</f>
        <v/>
      </c>
      <c r="H246" s="56" t="str">
        <f>IFERROR(IF(VLOOKUP($A246,'Annex 2 Designated EHV charges'!$D:$P,13,FALSE)=0,"",VLOOKUP($A246,'Annex 2 Designated EHV charges'!$D:$P,13,FALSE)),"")</f>
        <v/>
      </c>
      <c r="I246" s="56"/>
    </row>
    <row r="247" spans="1:9" x14ac:dyDescent="0.2">
      <c r="A247" s="56" t="str" cm="1">
        <f t="array" ref="A247">IFERROR(INDEX('Annex 2 Designated EHV charges'!$D$10:$D$400, MATCH(0, IF(ISBLANK('Annex 2 Designated EHV charges'!$D$10:$D$400),1, COUNTIF(A$4:$A246, 'Annex 2 Designated EHV charges'!$D$10:$D$400)), 0)),"")</f>
        <v/>
      </c>
      <c r="B247" s="56" t="str">
        <f>IF($A247="","",VLOOKUP($A247,'Annex 2 Designated EHV charges'!$D:$O,2,0))</f>
        <v/>
      </c>
      <c r="C247" s="56" t="str">
        <f>IF($A247="","",VLOOKUP($A247,'Annex 2 Designated EHV charges'!$D:$O,3,0))</f>
        <v/>
      </c>
      <c r="D247" s="56" t="str">
        <f>IF($A247="","",VLOOKUP($A247,'Annex 2 Designated EHV charges'!$D:$O,4,0))</f>
        <v/>
      </c>
      <c r="E247" s="56" t="str">
        <f>IFERROR(IF(VLOOKUP($A247,'Annex 2 Designated EHV charges'!$D:$P,10,FALSE)=0,"",VLOOKUP($A247,'Annex 2 Designated EHV charges'!$D:$P,10,FALSE)),"")</f>
        <v/>
      </c>
      <c r="F247" s="56" t="str">
        <f>IFERROR(IF(VLOOKUP($A247,'Annex 2 Designated EHV charges'!$D:$P,11,FALSE)=0,"",VLOOKUP($A247,'Annex 2 Designated EHV charges'!$D:$P,11,FALSE)),"")</f>
        <v/>
      </c>
      <c r="G247" s="56" t="str">
        <f>IFERROR(IF(VLOOKUP($A247,'Annex 2 Designated EHV charges'!$D:$P,12,FALSE)=0,"",VLOOKUP($A247,'Annex 2 Designated EHV charges'!$D:$P,12,FALSE)),"")</f>
        <v/>
      </c>
      <c r="H247" s="56" t="str">
        <f>IFERROR(IF(VLOOKUP($A247,'Annex 2 Designated EHV charges'!$D:$P,13,FALSE)=0,"",VLOOKUP($A247,'Annex 2 Designated EHV charges'!$D:$P,13,FALSE)),"")</f>
        <v/>
      </c>
      <c r="I247" s="56"/>
    </row>
    <row r="248" spans="1:9" x14ac:dyDescent="0.2">
      <c r="A248" s="56" t="str" cm="1">
        <f t="array" ref="A248">IFERROR(INDEX('Annex 2 Designated EHV charges'!$D$10:$D$400, MATCH(0, IF(ISBLANK('Annex 2 Designated EHV charges'!$D$10:$D$400),1, COUNTIF(A$4:$A247, 'Annex 2 Designated EHV charges'!$D$10:$D$400)), 0)),"")</f>
        <v/>
      </c>
      <c r="B248" s="56" t="str">
        <f>IF($A248="","",VLOOKUP($A248,'Annex 2 Designated EHV charges'!$D:$O,2,0))</f>
        <v/>
      </c>
      <c r="C248" s="56" t="str">
        <f>IF($A248="","",VLOOKUP($A248,'Annex 2 Designated EHV charges'!$D:$O,3,0))</f>
        <v/>
      </c>
      <c r="D248" s="56" t="str">
        <f>IF($A248="","",VLOOKUP($A248,'Annex 2 Designated EHV charges'!$D:$O,4,0))</f>
        <v/>
      </c>
      <c r="E248" s="56" t="str">
        <f>IFERROR(IF(VLOOKUP($A248,'Annex 2 Designated EHV charges'!$D:$P,10,FALSE)=0,"",VLOOKUP($A248,'Annex 2 Designated EHV charges'!$D:$P,10,FALSE)),"")</f>
        <v/>
      </c>
      <c r="F248" s="56" t="str">
        <f>IFERROR(IF(VLOOKUP($A248,'Annex 2 Designated EHV charges'!$D:$P,11,FALSE)=0,"",VLOOKUP($A248,'Annex 2 Designated EHV charges'!$D:$P,11,FALSE)),"")</f>
        <v/>
      </c>
      <c r="G248" s="56" t="str">
        <f>IFERROR(IF(VLOOKUP($A248,'Annex 2 Designated EHV charges'!$D:$P,12,FALSE)=0,"",VLOOKUP($A248,'Annex 2 Designated EHV charges'!$D:$P,12,FALSE)),"")</f>
        <v/>
      </c>
      <c r="H248" s="56" t="str">
        <f>IFERROR(IF(VLOOKUP($A248,'Annex 2 Designated EHV charges'!$D:$P,13,FALSE)=0,"",VLOOKUP($A248,'Annex 2 Designated EHV charges'!$D:$P,13,FALSE)),"")</f>
        <v/>
      </c>
      <c r="I248" s="56"/>
    </row>
    <row r="249" spans="1:9" x14ac:dyDescent="0.2">
      <c r="A249" s="56" t="str" cm="1">
        <f t="array" ref="A249">IFERROR(INDEX('Annex 2 Designated EHV charges'!$D$10:$D$400, MATCH(0, IF(ISBLANK('Annex 2 Designated EHV charges'!$D$10:$D$400),1, COUNTIF(A$4:$A248, 'Annex 2 Designated EHV charges'!$D$10:$D$400)), 0)),"")</f>
        <v/>
      </c>
      <c r="B249" s="56" t="str">
        <f>IF($A249="","",VLOOKUP($A249,'Annex 2 Designated EHV charges'!$D:$O,2,0))</f>
        <v/>
      </c>
      <c r="C249" s="56" t="str">
        <f>IF($A249="","",VLOOKUP($A249,'Annex 2 Designated EHV charges'!$D:$O,3,0))</f>
        <v/>
      </c>
      <c r="D249" s="56" t="str">
        <f>IF($A249="","",VLOOKUP($A249,'Annex 2 Designated EHV charges'!$D:$O,4,0))</f>
        <v/>
      </c>
      <c r="E249" s="56" t="str">
        <f>IFERROR(IF(VLOOKUP($A249,'Annex 2 Designated EHV charges'!$D:$P,10,FALSE)=0,"",VLOOKUP($A249,'Annex 2 Designated EHV charges'!$D:$P,10,FALSE)),"")</f>
        <v/>
      </c>
      <c r="F249" s="56" t="str">
        <f>IFERROR(IF(VLOOKUP($A249,'Annex 2 Designated EHV charges'!$D:$P,11,FALSE)=0,"",VLOOKUP($A249,'Annex 2 Designated EHV charges'!$D:$P,11,FALSE)),"")</f>
        <v/>
      </c>
      <c r="G249" s="56" t="str">
        <f>IFERROR(IF(VLOOKUP($A249,'Annex 2 Designated EHV charges'!$D:$P,12,FALSE)=0,"",VLOOKUP($A249,'Annex 2 Designated EHV charges'!$D:$P,12,FALSE)),"")</f>
        <v/>
      </c>
      <c r="H249" s="56" t="str">
        <f>IFERROR(IF(VLOOKUP($A249,'Annex 2 Designated EHV charges'!$D:$P,13,FALSE)=0,"",VLOOKUP($A249,'Annex 2 Designated EHV charges'!$D:$P,13,FALSE)),"")</f>
        <v/>
      </c>
      <c r="I249" s="56"/>
    </row>
    <row r="250" spans="1:9" x14ac:dyDescent="0.2">
      <c r="A250" s="56" t="str" cm="1">
        <f t="array" ref="A250">IFERROR(INDEX('Annex 2 Designated EHV charges'!$D$10:$D$400, MATCH(0, IF(ISBLANK('Annex 2 Designated EHV charges'!$D$10:$D$400),1, COUNTIF(A$4:$A249, 'Annex 2 Designated EHV charges'!$D$10:$D$400)), 0)),"")</f>
        <v/>
      </c>
      <c r="B250" s="56" t="str">
        <f>IF($A250="","",VLOOKUP($A250,'Annex 2 Designated EHV charges'!$D:$O,2,0))</f>
        <v/>
      </c>
      <c r="C250" s="56" t="str">
        <f>IF($A250="","",VLOOKUP($A250,'Annex 2 Designated EHV charges'!$D:$O,3,0))</f>
        <v/>
      </c>
      <c r="D250" s="56" t="str">
        <f>IF($A250="","",VLOOKUP($A250,'Annex 2 Designated EHV charges'!$D:$O,4,0))</f>
        <v/>
      </c>
      <c r="E250" s="56" t="str">
        <f>IFERROR(IF(VLOOKUP($A250,'Annex 2 Designated EHV charges'!$D:$P,10,FALSE)=0,"",VLOOKUP($A250,'Annex 2 Designated EHV charges'!$D:$P,10,FALSE)),"")</f>
        <v/>
      </c>
      <c r="F250" s="56" t="str">
        <f>IFERROR(IF(VLOOKUP($A250,'Annex 2 Designated EHV charges'!$D:$P,11,FALSE)=0,"",VLOOKUP($A250,'Annex 2 Designated EHV charges'!$D:$P,11,FALSE)),"")</f>
        <v/>
      </c>
      <c r="G250" s="56" t="str">
        <f>IFERROR(IF(VLOOKUP($A250,'Annex 2 Designated EHV charges'!$D:$P,12,FALSE)=0,"",VLOOKUP($A250,'Annex 2 Designated EHV charges'!$D:$P,12,FALSE)),"")</f>
        <v/>
      </c>
      <c r="H250" s="56" t="str">
        <f>IFERROR(IF(VLOOKUP($A250,'Annex 2 Designated EHV charges'!$D:$P,13,FALSE)=0,"",VLOOKUP($A250,'Annex 2 Designated EHV charges'!$D:$P,13,FALSE)),"")</f>
        <v/>
      </c>
      <c r="I250" s="56"/>
    </row>
    <row r="251" spans="1:9" x14ac:dyDescent="0.2">
      <c r="A251" s="56" t="str" cm="1">
        <f t="array" ref="A251">IFERROR(INDEX('Annex 2 Designated EHV charges'!$D$10:$D$400, MATCH(0, IF(ISBLANK('Annex 2 Designated EHV charges'!$D$10:$D$400),1, COUNTIF(A$4:$A250, 'Annex 2 Designated EHV charges'!$D$10:$D$400)), 0)),"")</f>
        <v/>
      </c>
      <c r="B251" s="56" t="str">
        <f>IF($A251="","",VLOOKUP($A251,'Annex 2 Designated EHV charges'!$D:$O,2,0))</f>
        <v/>
      </c>
      <c r="C251" s="56" t="str">
        <f>IF($A251="","",VLOOKUP($A251,'Annex 2 Designated EHV charges'!$D:$O,3,0))</f>
        <v/>
      </c>
      <c r="D251" s="56" t="str">
        <f>IF($A251="","",VLOOKUP($A251,'Annex 2 Designated EHV charges'!$D:$O,4,0))</f>
        <v/>
      </c>
      <c r="E251" s="56" t="str">
        <f>IFERROR(IF(VLOOKUP($A251,'Annex 2 Designated EHV charges'!$D:$P,10,FALSE)=0,"",VLOOKUP($A251,'Annex 2 Designated EHV charges'!$D:$P,10,FALSE)),"")</f>
        <v/>
      </c>
      <c r="F251" s="56" t="str">
        <f>IFERROR(IF(VLOOKUP($A251,'Annex 2 Designated EHV charges'!$D:$P,11,FALSE)=0,"",VLOOKUP($A251,'Annex 2 Designated EHV charges'!$D:$P,11,FALSE)),"")</f>
        <v/>
      </c>
      <c r="G251" s="56" t="str">
        <f>IFERROR(IF(VLOOKUP($A251,'Annex 2 Designated EHV charges'!$D:$P,12,FALSE)=0,"",VLOOKUP($A251,'Annex 2 Designated EHV charges'!$D:$P,12,FALSE)),"")</f>
        <v/>
      </c>
      <c r="H251" s="56" t="str">
        <f>IFERROR(IF(VLOOKUP($A251,'Annex 2 Designated EHV charges'!$D:$P,13,FALSE)=0,"",VLOOKUP($A251,'Annex 2 Designated EHV charges'!$D:$P,13,FALSE)),"")</f>
        <v/>
      </c>
      <c r="I251" s="56"/>
    </row>
    <row r="252" spans="1:9" x14ac:dyDescent="0.2">
      <c r="A252" s="56" t="str" cm="1">
        <f t="array" ref="A252">IFERROR(INDEX('Annex 2 Designated EHV charges'!$D$10:$D$400, MATCH(0, IF(ISBLANK('Annex 2 Designated EHV charges'!$D$10:$D$400),1, COUNTIF(A$4:$A251, 'Annex 2 Designated EHV charges'!$D$10:$D$400)), 0)),"")</f>
        <v/>
      </c>
      <c r="B252" s="56" t="str">
        <f>IF($A252="","",VLOOKUP($A252,'Annex 2 Designated EHV charges'!$D:$O,2,0))</f>
        <v/>
      </c>
      <c r="C252" s="56" t="str">
        <f>IF($A252="","",VLOOKUP($A252,'Annex 2 Designated EHV charges'!$D:$O,3,0))</f>
        <v/>
      </c>
      <c r="D252" s="56" t="str">
        <f>IF($A252="","",VLOOKUP($A252,'Annex 2 Designated EHV charges'!$D:$O,4,0))</f>
        <v/>
      </c>
      <c r="E252" s="56" t="str">
        <f>IFERROR(IF(VLOOKUP($A252,'Annex 2 Designated EHV charges'!$D:$P,10,FALSE)=0,"",VLOOKUP($A252,'Annex 2 Designated EHV charges'!$D:$P,10,FALSE)),"")</f>
        <v/>
      </c>
      <c r="F252" s="56" t="str">
        <f>IFERROR(IF(VLOOKUP($A252,'Annex 2 Designated EHV charges'!$D:$P,11,FALSE)=0,"",VLOOKUP($A252,'Annex 2 Designated EHV charges'!$D:$P,11,FALSE)),"")</f>
        <v/>
      </c>
      <c r="G252" s="56" t="str">
        <f>IFERROR(IF(VLOOKUP($A252,'Annex 2 Designated EHV charges'!$D:$P,12,FALSE)=0,"",VLOOKUP($A252,'Annex 2 Designated EHV charges'!$D:$P,12,FALSE)),"")</f>
        <v/>
      </c>
      <c r="H252" s="56" t="str">
        <f>IFERROR(IF(VLOOKUP($A252,'Annex 2 Designated EHV charges'!$D:$P,13,FALSE)=0,"",VLOOKUP($A252,'Annex 2 Designated EHV charges'!$D:$P,13,FALSE)),"")</f>
        <v/>
      </c>
      <c r="I252" s="56"/>
    </row>
    <row r="253" spans="1:9" x14ac:dyDescent="0.2">
      <c r="A253" s="56" t="str" cm="1">
        <f t="array" ref="A253">IFERROR(INDEX('Annex 2 Designated EHV charges'!$D$10:$D$400, MATCH(0, IF(ISBLANK('Annex 2 Designated EHV charges'!$D$10:$D$400),1, COUNTIF(A$4:$A252, 'Annex 2 Designated EHV charges'!$D$10:$D$400)), 0)),"")</f>
        <v/>
      </c>
      <c r="B253" s="56" t="str">
        <f>IF($A253="","",VLOOKUP($A253,'Annex 2 Designated EHV charges'!$D:$O,2,0))</f>
        <v/>
      </c>
      <c r="C253" s="56" t="str">
        <f>IF($A253="","",VLOOKUP($A253,'Annex 2 Designated EHV charges'!$D:$O,3,0))</f>
        <v/>
      </c>
      <c r="D253" s="56" t="str">
        <f>IF($A253="","",VLOOKUP($A253,'Annex 2 Designated EHV charges'!$D:$O,4,0))</f>
        <v/>
      </c>
      <c r="E253" s="56" t="str">
        <f>IFERROR(IF(VLOOKUP($A253,'Annex 2 Designated EHV charges'!$D:$P,10,FALSE)=0,"",VLOOKUP($A253,'Annex 2 Designated EHV charges'!$D:$P,10,FALSE)),"")</f>
        <v/>
      </c>
      <c r="F253" s="56" t="str">
        <f>IFERROR(IF(VLOOKUP($A253,'Annex 2 Designated EHV charges'!$D:$P,11,FALSE)=0,"",VLOOKUP($A253,'Annex 2 Designated EHV charges'!$D:$P,11,FALSE)),"")</f>
        <v/>
      </c>
      <c r="G253" s="56" t="str">
        <f>IFERROR(IF(VLOOKUP($A253,'Annex 2 Designated EHV charges'!$D:$P,12,FALSE)=0,"",VLOOKUP($A253,'Annex 2 Designated EHV charges'!$D:$P,12,FALSE)),"")</f>
        <v/>
      </c>
      <c r="H253" s="56" t="str">
        <f>IFERROR(IF(VLOOKUP($A253,'Annex 2 Designated EHV charges'!$D:$P,13,FALSE)=0,"",VLOOKUP($A253,'Annex 2 Designated EHV charges'!$D:$P,13,FALSE)),"")</f>
        <v/>
      </c>
      <c r="I253" s="56"/>
    </row>
    <row r="254" spans="1:9" x14ac:dyDescent="0.2">
      <c r="A254" s="56" t="str" cm="1">
        <f t="array" ref="A254">IFERROR(INDEX('Annex 2 Designated EHV charges'!$D$10:$D$400, MATCH(0, IF(ISBLANK('Annex 2 Designated EHV charges'!$D$10:$D$400),1, COUNTIF(A$4:$A253, 'Annex 2 Designated EHV charges'!$D$10:$D$400)), 0)),"")</f>
        <v/>
      </c>
      <c r="B254" s="56" t="str">
        <f>IF($A254="","",VLOOKUP($A254,'Annex 2 Designated EHV charges'!$D:$O,2,0))</f>
        <v/>
      </c>
      <c r="C254" s="56" t="str">
        <f>IF($A254="","",VLOOKUP($A254,'Annex 2 Designated EHV charges'!$D:$O,3,0))</f>
        <v/>
      </c>
      <c r="D254" s="56" t="str">
        <f>IF($A254="","",VLOOKUP($A254,'Annex 2 Designated EHV charges'!$D:$O,4,0))</f>
        <v/>
      </c>
      <c r="E254" s="56" t="str">
        <f>IFERROR(IF(VLOOKUP($A254,'Annex 2 Designated EHV charges'!$D:$P,10,FALSE)=0,"",VLOOKUP($A254,'Annex 2 Designated EHV charges'!$D:$P,10,FALSE)),"")</f>
        <v/>
      </c>
      <c r="F254" s="56" t="str">
        <f>IFERROR(IF(VLOOKUP($A254,'Annex 2 Designated EHV charges'!$D:$P,11,FALSE)=0,"",VLOOKUP($A254,'Annex 2 Designated EHV charges'!$D:$P,11,FALSE)),"")</f>
        <v/>
      </c>
      <c r="G254" s="56" t="str">
        <f>IFERROR(IF(VLOOKUP($A254,'Annex 2 Designated EHV charges'!$D:$P,12,FALSE)=0,"",VLOOKUP($A254,'Annex 2 Designated EHV charges'!$D:$P,12,FALSE)),"")</f>
        <v/>
      </c>
      <c r="H254" s="56" t="str">
        <f>IFERROR(IF(VLOOKUP($A254,'Annex 2 Designated EHV charges'!$D:$P,13,FALSE)=0,"",VLOOKUP($A254,'Annex 2 Designated EHV charges'!$D:$P,13,FALSE)),"")</f>
        <v/>
      </c>
      <c r="I254" s="56"/>
    </row>
    <row r="255" spans="1:9" x14ac:dyDescent="0.2">
      <c r="A255" s="56" t="str" cm="1">
        <f t="array" ref="A255">IFERROR(INDEX('Annex 2 Designated EHV charges'!$D$10:$D$400, MATCH(0, IF(ISBLANK('Annex 2 Designated EHV charges'!$D$10:$D$400),1, COUNTIF(A$4:$A254, 'Annex 2 Designated EHV charges'!$D$10:$D$400)), 0)),"")</f>
        <v/>
      </c>
      <c r="B255" s="56"/>
      <c r="E255" s="56"/>
      <c r="F255" s="56"/>
      <c r="G255" s="56"/>
      <c r="H255" s="56"/>
      <c r="I255" s="56"/>
    </row>
    <row r="256" spans="1:9" x14ac:dyDescent="0.2">
      <c r="A256" s="56" t="str" cm="1">
        <f t="array" ref="A256">IFERROR(INDEX('Annex 2 Designated EHV charges'!$D$10:$D$400, MATCH(0, IF(ISBLANK('Annex 2 Designated EHV charges'!$D$10:$D$400),1, COUNTIF(A$4:$A255, 'Annex 2 Designated EHV charges'!$D$10:$D$400)), 0)),"")</f>
        <v/>
      </c>
      <c r="B256" s="56"/>
      <c r="E256" s="56"/>
      <c r="F256" s="56"/>
      <c r="G256" s="56"/>
      <c r="H256" s="56"/>
      <c r="I256" s="56"/>
    </row>
    <row r="257" spans="1:9" x14ac:dyDescent="0.2">
      <c r="A257" s="56" t="str" cm="1">
        <f t="array" ref="A257">IFERROR(INDEX('Annex 2 Designated EHV charges'!$D$10:$D$400, MATCH(0, IF(ISBLANK('Annex 2 Designated EHV charges'!$D$10:$D$400),1, COUNTIF(A$4:$A256, 'Annex 2 Designated EHV charges'!$D$10:$D$400)), 0)),"")</f>
        <v/>
      </c>
      <c r="B257" s="56"/>
      <c r="E257" s="56"/>
      <c r="F257" s="56"/>
      <c r="G257" s="56"/>
      <c r="H257" s="56"/>
      <c r="I257" s="56"/>
    </row>
    <row r="258" spans="1:9" x14ac:dyDescent="0.2">
      <c r="A258" s="56" t="str" cm="1">
        <f t="array" ref="A258">IFERROR(INDEX('Annex 2 Designated EHV charges'!$D$10:$D$400, MATCH(0, IF(ISBLANK('Annex 2 Designated EHV charges'!$D$10:$D$400),1, COUNTIF(A$4:$A257, 'Annex 2 Designated EHV charges'!$D$10:$D$400)), 0)),"")</f>
        <v/>
      </c>
      <c r="B258" s="56"/>
      <c r="E258" s="56"/>
      <c r="F258" s="56"/>
      <c r="G258" s="56"/>
      <c r="H258" s="56"/>
      <c r="I258" s="56"/>
    </row>
    <row r="259" spans="1:9" x14ac:dyDescent="0.2">
      <c r="A259" s="56" t="str" cm="1">
        <f t="array" ref="A259">IFERROR(INDEX('Annex 2 Designated EHV charges'!$D$10:$D$400, MATCH(0, IF(ISBLANK('Annex 2 Designated EHV charges'!$D$10:$D$400),1, COUNTIF(A$4:$A258, 'Annex 2 Designated EHV charges'!$D$10:$D$400)), 0)),"")</f>
        <v/>
      </c>
      <c r="B259" s="56"/>
      <c r="E259" s="56"/>
      <c r="F259" s="56"/>
      <c r="G259" s="56"/>
      <c r="H259" s="56"/>
      <c r="I259" s="56"/>
    </row>
    <row r="260" spans="1:9" x14ac:dyDescent="0.2">
      <c r="A260" s="56" t="str" cm="1">
        <f t="array" ref="A260">IFERROR(INDEX('Annex 2 Designated EHV charges'!$D$10:$D$400, MATCH(0, IF(ISBLANK('Annex 2 Designated EHV charges'!$D$10:$D$400),1, COUNTIF(A$4:$A259, 'Annex 2 Designated EHV charges'!$D$10:$D$400)), 0)),"")</f>
        <v/>
      </c>
      <c r="B260" s="56"/>
      <c r="E260" s="56"/>
      <c r="F260" s="56"/>
      <c r="G260" s="56"/>
      <c r="H260" s="56"/>
      <c r="I260" s="56"/>
    </row>
    <row r="261" spans="1:9" x14ac:dyDescent="0.2">
      <c r="A261" s="56" t="str" cm="1">
        <f t="array" ref="A261">IFERROR(INDEX('Annex 2 Designated EHV charges'!$D$10:$D$400, MATCH(0, IF(ISBLANK('Annex 2 Designated EHV charges'!$D$10:$D$400),1, COUNTIF(A$4:$A260, 'Annex 2 Designated EHV charges'!$D$10:$D$400)), 0)),"")</f>
        <v/>
      </c>
      <c r="B261" s="56"/>
      <c r="E261" s="56"/>
      <c r="F261" s="56"/>
      <c r="G261" s="56"/>
      <c r="H261" s="56"/>
      <c r="I261" s="56"/>
    </row>
    <row r="262" spans="1:9" x14ac:dyDescent="0.2">
      <c r="A262" s="56" t="str" cm="1">
        <f t="array" ref="A262">IFERROR(INDEX('Annex 2 Designated EHV charges'!$D$10:$D$400, MATCH(0, IF(ISBLANK('Annex 2 Designated EHV charges'!$D$10:$D$400),1, COUNTIF(A$4:$A261, 'Annex 2 Designated EHV charges'!$D$10:$D$400)), 0)),"")</f>
        <v/>
      </c>
      <c r="B262" s="56"/>
      <c r="E262" s="56"/>
      <c r="F262" s="56"/>
      <c r="G262" s="56"/>
      <c r="H262" s="56"/>
      <c r="I262" s="56"/>
    </row>
    <row r="263" spans="1:9" x14ac:dyDescent="0.2">
      <c r="A263" s="56" t="str" cm="1">
        <f t="array" ref="A263">IFERROR(INDEX('Annex 2 Designated EHV charges'!$D$10:$D$400, MATCH(0, IF(ISBLANK('Annex 2 Designated EHV charges'!$D$10:$D$400),1, COUNTIF(A$4:$A262, 'Annex 2 Designated EHV charges'!$D$10:$D$400)), 0)),"")</f>
        <v/>
      </c>
      <c r="B263" s="56"/>
      <c r="E263" s="56"/>
      <c r="F263" s="56"/>
      <c r="G263" s="56"/>
      <c r="H263" s="56"/>
      <c r="I263" s="56"/>
    </row>
    <row r="264" spans="1:9" x14ac:dyDescent="0.2">
      <c r="A264" s="56" t="str" cm="1">
        <f t="array" ref="A264">IFERROR(INDEX('Annex 2 Designated EHV charges'!$D$10:$D$400, MATCH(0, IF(ISBLANK('Annex 2 Designated EHV charges'!$D$10:$D$400),1, COUNTIF(A$4:$A263, 'Annex 2 Designated EHV charges'!$D$10:$D$400)), 0)),"")</f>
        <v/>
      </c>
      <c r="B264" s="56"/>
      <c r="E264" s="56"/>
      <c r="F264" s="56"/>
      <c r="G264" s="56"/>
      <c r="H264" s="56"/>
      <c r="I264" s="56"/>
    </row>
    <row r="265" spans="1:9" x14ac:dyDescent="0.2">
      <c r="A265" s="56" t="str" cm="1">
        <f t="array" ref="A265">IFERROR(INDEX('Annex 2 Designated EHV charges'!$D$10:$D$400, MATCH(0, IF(ISBLANK('Annex 2 Designated EHV charges'!$D$10:$D$400),1, COUNTIF(A$4:$A264, 'Annex 2 Designated EHV charges'!$D$10:$D$400)), 0)),"")</f>
        <v/>
      </c>
      <c r="B265" s="56"/>
      <c r="E265" s="56"/>
      <c r="F265" s="56"/>
      <c r="G265" s="56"/>
      <c r="H265" s="56"/>
      <c r="I265" s="56"/>
    </row>
    <row r="266" spans="1:9" x14ac:dyDescent="0.2">
      <c r="A266" s="56" t="str" cm="1">
        <f t="array" ref="A266">IFERROR(INDEX('Annex 2 Designated EHV charges'!$D$10:$D$400, MATCH(0, IF(ISBLANK('Annex 2 Designated EHV charges'!$D$10:$D$400),1, COUNTIF(A$4:$A265, 'Annex 2 Designated EHV charges'!$D$10:$D$400)), 0)),"")</f>
        <v/>
      </c>
      <c r="B266" s="56"/>
      <c r="E266" s="56"/>
      <c r="F266" s="56"/>
      <c r="G266" s="56"/>
      <c r="H266" s="56"/>
      <c r="I266" s="56"/>
    </row>
    <row r="267" spans="1:9" x14ac:dyDescent="0.2">
      <c r="A267" s="56" t="str" cm="1">
        <f t="array" ref="A267">IFERROR(INDEX('Annex 2 Designated EHV charges'!$D$10:$D$400, MATCH(0, IF(ISBLANK('Annex 2 Designated EHV charges'!$D$10:$D$400),1, COUNTIF(A$4:$A266, 'Annex 2 Designated EHV charges'!$D$10:$D$400)), 0)),"")</f>
        <v/>
      </c>
      <c r="B267" s="56"/>
      <c r="E267" s="56"/>
      <c r="F267" s="56"/>
      <c r="G267" s="56"/>
      <c r="H267" s="56"/>
      <c r="I267" s="56"/>
    </row>
    <row r="268" spans="1:9" x14ac:dyDescent="0.2">
      <c r="A268" s="56" t="str" cm="1">
        <f t="array" ref="A268">IFERROR(INDEX('Annex 2 Designated EHV charges'!$D$10:$D$400, MATCH(0, IF(ISBLANK('Annex 2 Designated EHV charges'!$D$10:$D$400),1, COUNTIF(A$4:$A267, 'Annex 2 Designated EHV charges'!$D$10:$D$400)), 0)),"")</f>
        <v/>
      </c>
      <c r="B268" s="56"/>
      <c r="E268" s="56"/>
      <c r="F268" s="56"/>
      <c r="G268" s="56"/>
      <c r="H268" s="56"/>
      <c r="I268" s="56"/>
    </row>
    <row r="269" spans="1:9" x14ac:dyDescent="0.2">
      <c r="A269" s="56" t="str" cm="1">
        <f t="array" ref="A269">IFERROR(INDEX('Annex 2 Designated EHV charges'!$D$10:$D$400, MATCH(0, IF(ISBLANK('Annex 2 Designated EHV charges'!$D$10:$D$400),1, COUNTIF(A$4:$A268, 'Annex 2 Designated EHV charges'!$D$10:$D$400)), 0)),"")</f>
        <v/>
      </c>
      <c r="B269" s="56"/>
      <c r="E269" s="56"/>
      <c r="F269" s="56"/>
      <c r="G269" s="56"/>
      <c r="H269" s="56"/>
      <c r="I269" s="56"/>
    </row>
    <row r="270" spans="1:9" x14ac:dyDescent="0.2">
      <c r="A270" s="56" t="str" cm="1">
        <f t="array" ref="A270">IFERROR(INDEX('Annex 2 Designated EHV charges'!$D$10:$D$400, MATCH(0, IF(ISBLANK('Annex 2 Designated EHV charges'!$D$10:$D$400),1, COUNTIF(A$4:$A269, 'Annex 2 Designated EHV charges'!$D$10:$D$400)), 0)),"")</f>
        <v/>
      </c>
      <c r="B270" s="56"/>
      <c r="E270" s="56"/>
      <c r="F270" s="56"/>
      <c r="G270" s="56"/>
      <c r="H270" s="56"/>
      <c r="I270" s="56"/>
    </row>
    <row r="271" spans="1:9" x14ac:dyDescent="0.2">
      <c r="A271" s="56" t="str" cm="1">
        <f t="array" ref="A271">IFERROR(INDEX('Annex 2 Designated EHV charges'!$D$10:$D$400, MATCH(0, IF(ISBLANK('Annex 2 Designated EHV charges'!$D$10:$D$400),1, COUNTIF(A$4:$A270, 'Annex 2 Designated EHV charges'!$D$10:$D$400)), 0)),"")</f>
        <v/>
      </c>
      <c r="B271" s="56"/>
      <c r="E271" s="56"/>
      <c r="F271" s="56"/>
      <c r="G271" s="56"/>
      <c r="H271" s="56"/>
      <c r="I271" s="56"/>
    </row>
    <row r="272" spans="1:9" x14ac:dyDescent="0.2">
      <c r="A272" s="56" t="str" cm="1">
        <f t="array" ref="A272">IFERROR(INDEX('Annex 2 Designated EHV charges'!$D$10:$D$400, MATCH(0, IF(ISBLANK('Annex 2 Designated EHV charges'!$D$10:$D$400),1, COUNTIF(A$4:$A271, 'Annex 2 Designated EHV charges'!$D$10:$D$400)), 0)),"")</f>
        <v/>
      </c>
      <c r="B272" s="56"/>
      <c r="E272" s="56"/>
      <c r="F272" s="56"/>
      <c r="G272" s="56"/>
      <c r="H272" s="56"/>
      <c r="I272" s="56"/>
    </row>
    <row r="273" spans="1:9" x14ac:dyDescent="0.2">
      <c r="A273" s="56" t="str" cm="1">
        <f t="array" ref="A273">IFERROR(INDEX('Annex 2 Designated EHV charges'!$D$10:$D$400, MATCH(0, IF(ISBLANK('Annex 2 Designated EHV charges'!$D$10:$D$400),1, COUNTIF(A$4:$A272, 'Annex 2 Designated EHV charges'!$D$10:$D$400)), 0)),"")</f>
        <v/>
      </c>
      <c r="B273" s="56"/>
      <c r="E273" s="56"/>
      <c r="F273" s="56"/>
      <c r="G273" s="56"/>
      <c r="H273" s="56"/>
      <c r="I273" s="56"/>
    </row>
    <row r="274" spans="1:9" x14ac:dyDescent="0.2">
      <c r="A274" s="56" t="str" cm="1">
        <f t="array" ref="A274">IFERROR(INDEX('Annex 2 Designated EHV charges'!$D$10:$D$400, MATCH(0, IF(ISBLANK('Annex 2 Designated EHV charges'!$D$10:$D$400),1, COUNTIF(A$4:$A273, 'Annex 2 Designated EHV charges'!$D$10:$D$400)), 0)),"")</f>
        <v/>
      </c>
      <c r="B274" s="56"/>
      <c r="E274" s="56"/>
      <c r="F274" s="56"/>
      <c r="G274" s="56"/>
      <c r="H274" s="56"/>
      <c r="I274" s="56"/>
    </row>
    <row r="275" spans="1:9" x14ac:dyDescent="0.2">
      <c r="A275" s="56" t="str" cm="1">
        <f t="array" ref="A275">IFERROR(INDEX('Annex 2 Designated EHV charges'!$D$10:$D$400, MATCH(0, IF(ISBLANK('Annex 2 Designated EHV charges'!$D$10:$D$400),1, COUNTIF(A$4:$A274, 'Annex 2 Designated EHV charges'!$D$10:$D$400)), 0)),"")</f>
        <v/>
      </c>
      <c r="B275" s="56"/>
      <c r="E275" s="56"/>
      <c r="F275" s="56"/>
      <c r="G275" s="56"/>
      <c r="H275" s="56"/>
      <c r="I275" s="56"/>
    </row>
    <row r="276" spans="1:9" x14ac:dyDescent="0.2">
      <c r="A276" s="56" t="str" cm="1">
        <f t="array" ref="A276">IFERROR(INDEX('Annex 2 Designated EHV charges'!$D$10:$D$400, MATCH(0, IF(ISBLANK('Annex 2 Designated EHV charges'!$D$10:$D$400),1, COUNTIF(A$4:$A275, 'Annex 2 Designated EHV charges'!$D$10:$D$400)), 0)),"")</f>
        <v/>
      </c>
      <c r="B276" s="56"/>
      <c r="E276" s="56"/>
      <c r="F276" s="56"/>
      <c r="G276" s="56"/>
      <c r="H276" s="56"/>
      <c r="I276" s="56"/>
    </row>
    <row r="277" spans="1:9" x14ac:dyDescent="0.2">
      <c r="A277" s="56" t="str" cm="1">
        <f t="array" ref="A277">IFERROR(INDEX('Annex 2 Designated EHV charges'!$D$10:$D$400, MATCH(0, IF(ISBLANK('Annex 2 Designated EHV charges'!$D$10:$D$400),1, COUNTIF(A$4:$A276, 'Annex 2 Designated EHV charges'!$D$10:$D$400)), 0)),"")</f>
        <v/>
      </c>
      <c r="B277" s="56"/>
      <c r="E277" s="56"/>
      <c r="F277" s="56"/>
      <c r="G277" s="56"/>
      <c r="H277" s="56"/>
      <c r="I277" s="56"/>
    </row>
    <row r="278" spans="1:9" x14ac:dyDescent="0.2">
      <c r="A278" s="56" t="str" cm="1">
        <f t="array" ref="A278">IFERROR(INDEX('Annex 2 Designated EHV charges'!$D$10:$D$400, MATCH(0, IF(ISBLANK('Annex 2 Designated EHV charges'!$D$10:$D$400),1, COUNTIF(A$4:$A277, 'Annex 2 Designated EHV charges'!$D$10:$D$400)), 0)),"")</f>
        <v/>
      </c>
      <c r="B278" s="56"/>
      <c r="E278" s="56"/>
      <c r="F278" s="56"/>
      <c r="G278" s="56"/>
      <c r="H278" s="56"/>
      <c r="I278" s="56"/>
    </row>
    <row r="279" spans="1:9" x14ac:dyDescent="0.2">
      <c r="A279" s="56" t="str" cm="1">
        <f t="array" ref="A279">IFERROR(INDEX('Annex 2 Designated EHV charges'!$D$10:$D$400, MATCH(0, IF(ISBLANK('Annex 2 Designated EHV charges'!$D$10:$D$400),1, COUNTIF(A$4:$A278, 'Annex 2 Designated EHV charges'!$D$10:$D$400)), 0)),"")</f>
        <v/>
      </c>
      <c r="B279" s="56"/>
      <c r="E279" s="56"/>
      <c r="F279" s="56"/>
      <c r="G279" s="56"/>
      <c r="H279" s="56"/>
      <c r="I279" s="56"/>
    </row>
    <row r="280" spans="1:9" x14ac:dyDescent="0.2">
      <c r="A280" s="56" t="str" cm="1">
        <f t="array" ref="A280">IFERROR(INDEX('Annex 2 Designated EHV charges'!$D$10:$D$400, MATCH(0, IF(ISBLANK('Annex 2 Designated EHV charges'!$D$10:$D$400),1, COUNTIF(A$4:$A279, 'Annex 2 Designated EHV charges'!$D$10:$D$400)), 0)),"")</f>
        <v/>
      </c>
      <c r="B280" s="56"/>
      <c r="E280" s="56"/>
      <c r="F280" s="56"/>
      <c r="G280" s="56"/>
      <c r="H280" s="56"/>
      <c r="I280" s="56"/>
    </row>
    <row r="281" spans="1:9" x14ac:dyDescent="0.2">
      <c r="A281" s="56" t="str" cm="1">
        <f t="array" ref="A281">IFERROR(INDEX('Annex 2 Designated EHV charges'!$D$10:$D$400, MATCH(0, IF(ISBLANK('Annex 2 Designated EHV charges'!$D$10:$D$400),1, COUNTIF(A$4:$A280, 'Annex 2 Designated EHV charges'!$D$10:$D$400)), 0)),"")</f>
        <v/>
      </c>
      <c r="B281" s="56"/>
      <c r="E281" s="56"/>
      <c r="F281" s="56"/>
      <c r="G281" s="56"/>
      <c r="H281" s="56"/>
      <c r="I281" s="56"/>
    </row>
    <row r="282" spans="1:9" x14ac:dyDescent="0.2">
      <c r="A282" s="56" t="str" cm="1">
        <f t="array" ref="A282">IFERROR(INDEX('Annex 2 Designated EHV charges'!$D$10:$D$400, MATCH(0, IF(ISBLANK('Annex 2 Designated EHV charges'!$D$10:$D$400),1, COUNTIF(A$4:$A281, 'Annex 2 Designated EHV charges'!$D$10:$D$400)), 0)),"")</f>
        <v/>
      </c>
      <c r="B282" s="56"/>
      <c r="E282" s="56"/>
      <c r="F282" s="56"/>
      <c r="G282" s="56"/>
      <c r="H282" s="56"/>
      <c r="I282" s="56"/>
    </row>
    <row r="283" spans="1:9" x14ac:dyDescent="0.2">
      <c r="A283" s="56" t="str" cm="1">
        <f t="array" ref="A283">IFERROR(INDEX('Annex 2 Designated EHV charges'!$D$10:$D$400, MATCH(0, IF(ISBLANK('Annex 2 Designated EHV charges'!$D$10:$D$400),1, COUNTIF(A$4:$A282, 'Annex 2 Designated EHV charges'!$D$10:$D$400)), 0)),"")</f>
        <v/>
      </c>
      <c r="B283" s="56"/>
      <c r="E283" s="56"/>
      <c r="F283" s="56"/>
      <c r="G283" s="56"/>
      <c r="H283" s="56"/>
      <c r="I283" s="56"/>
    </row>
    <row r="284" spans="1:9" x14ac:dyDescent="0.2">
      <c r="A284" s="56" t="str" cm="1">
        <f t="array" ref="A284">IFERROR(INDEX('Annex 2 Designated EHV charges'!$D$10:$D$400, MATCH(0, IF(ISBLANK('Annex 2 Designated EHV charges'!$D$10:$D$400),1, COUNTIF(A$4:$A283, 'Annex 2 Designated EHV charges'!$D$10:$D$400)), 0)),"")</f>
        <v/>
      </c>
      <c r="B284" s="56"/>
      <c r="E284" s="56"/>
      <c r="F284" s="56"/>
      <c r="G284" s="56"/>
      <c r="H284" s="56"/>
      <c r="I284" s="56"/>
    </row>
    <row r="285" spans="1:9" x14ac:dyDescent="0.2">
      <c r="A285" s="56" t="str" cm="1">
        <f t="array" ref="A285">IFERROR(INDEX('Annex 2 Designated EHV charges'!$D$10:$D$400, MATCH(0, IF(ISBLANK('Annex 2 Designated EHV charges'!$D$10:$D$400),1, COUNTIF(A$4:$A284, 'Annex 2 Designated EHV charges'!$D$10:$D$400)), 0)),"")</f>
        <v/>
      </c>
      <c r="B285" s="56"/>
      <c r="E285" s="56"/>
      <c r="F285" s="56"/>
      <c r="G285" s="56"/>
      <c r="H285" s="56"/>
      <c r="I285" s="56"/>
    </row>
    <row r="286" spans="1:9" x14ac:dyDescent="0.2">
      <c r="A286" s="56" t="str" cm="1">
        <f t="array" ref="A286">IFERROR(INDEX('Annex 2 Designated EHV charges'!$D$10:$D$400, MATCH(0, IF(ISBLANK('Annex 2 Designated EHV charges'!$D$10:$D$400),1, COUNTIF(A$4:$A285, 'Annex 2 Designated EHV charges'!$D$10:$D$400)), 0)),"")</f>
        <v/>
      </c>
      <c r="B286" s="56"/>
      <c r="E286" s="56"/>
      <c r="F286" s="56"/>
      <c r="G286" s="56"/>
      <c r="H286" s="56"/>
      <c r="I286" s="56"/>
    </row>
    <row r="287" spans="1:9" x14ac:dyDescent="0.2">
      <c r="A287" s="56" t="str" cm="1">
        <f t="array" ref="A287">IFERROR(INDEX('Annex 2 Designated EHV charges'!$D$10:$D$400, MATCH(0, IF(ISBLANK('Annex 2 Designated EHV charges'!$D$10:$D$400),1, COUNTIF(A$4:$A286, 'Annex 2 Designated EHV charges'!$D$10:$D$400)), 0)),"")</f>
        <v/>
      </c>
      <c r="B287" s="56"/>
      <c r="E287" s="56"/>
      <c r="F287" s="56"/>
      <c r="G287" s="56"/>
      <c r="H287" s="56"/>
      <c r="I287" s="56"/>
    </row>
    <row r="288" spans="1:9" x14ac:dyDescent="0.2">
      <c r="A288" s="56" t="str" cm="1">
        <f t="array" ref="A288">IFERROR(INDEX('Annex 2 Designated EHV charges'!$D$10:$D$400, MATCH(0, IF(ISBLANK('Annex 2 Designated EHV charges'!$D$10:$D$400),1, COUNTIF(A$4:$A287, 'Annex 2 Designated EHV charges'!$D$10:$D$400)), 0)),"")</f>
        <v/>
      </c>
      <c r="B288" s="56"/>
      <c r="E288" s="56"/>
      <c r="F288" s="56"/>
      <c r="G288" s="56"/>
      <c r="H288" s="56"/>
      <c r="I288" s="56"/>
    </row>
    <row r="289" spans="1:9" x14ac:dyDescent="0.2">
      <c r="A289" s="56" t="str" cm="1">
        <f t="array" ref="A289">IFERROR(INDEX('Annex 2 Designated EHV charges'!$D$10:$D$400, MATCH(0, IF(ISBLANK('Annex 2 Designated EHV charges'!$D$10:$D$400),1, COUNTIF(A$4:$A288, 'Annex 2 Designated EHV charges'!$D$10:$D$400)), 0)),"")</f>
        <v/>
      </c>
      <c r="B289" s="56"/>
      <c r="E289" s="56"/>
      <c r="F289" s="56"/>
      <c r="G289" s="56"/>
      <c r="H289" s="56"/>
      <c r="I289" s="56"/>
    </row>
    <row r="290" spans="1:9" x14ac:dyDescent="0.2">
      <c r="A290" s="56" t="str" cm="1">
        <f t="array" ref="A290">IFERROR(INDEX('Annex 2 Designated EHV charges'!$D$10:$D$400, MATCH(0, IF(ISBLANK('Annex 2 Designated EHV charges'!$D$10:$D$400),1, COUNTIF(A$4:$A289, 'Annex 2 Designated EHV charges'!$D$10:$D$400)), 0)),"")</f>
        <v/>
      </c>
      <c r="B290" s="56"/>
      <c r="E290" s="56"/>
      <c r="F290" s="56"/>
      <c r="G290" s="56"/>
      <c r="H290" s="56"/>
      <c r="I290" s="56"/>
    </row>
    <row r="291" spans="1:9" x14ac:dyDescent="0.2">
      <c r="A291" s="56" t="str" cm="1">
        <f t="array" ref="A291">IFERROR(INDEX('Annex 2 Designated EHV charges'!$D$10:$D$400, MATCH(0, IF(ISBLANK('Annex 2 Designated EHV charges'!$D$10:$D$400),1, COUNTIF(A$4:$A290, 'Annex 2 Designated EHV charges'!$D$10:$D$400)), 0)),"")</f>
        <v/>
      </c>
      <c r="B291" s="56"/>
      <c r="E291" s="56"/>
      <c r="F291" s="56"/>
      <c r="G291" s="56"/>
      <c r="H291" s="56"/>
      <c r="I291" s="56"/>
    </row>
    <row r="292" spans="1:9" x14ac:dyDescent="0.2">
      <c r="A292" s="56" t="str" cm="1">
        <f t="array" ref="A292">IFERROR(INDEX('Annex 2 Designated EHV charges'!$D$10:$D$400, MATCH(0, IF(ISBLANK('Annex 2 Designated EHV charges'!$D$10:$D$400),1, COUNTIF(A$4:$A291, 'Annex 2 Designated EHV charges'!$D$10:$D$400)), 0)),"")</f>
        <v/>
      </c>
      <c r="B292" s="56"/>
      <c r="E292" s="56"/>
      <c r="F292" s="56"/>
      <c r="G292" s="56"/>
      <c r="H292" s="56"/>
      <c r="I292" s="56"/>
    </row>
    <row r="293" spans="1:9" x14ac:dyDescent="0.2">
      <c r="A293" s="56" t="str" cm="1">
        <f t="array" ref="A293">IFERROR(INDEX('Annex 2 Designated EHV charges'!$D$10:$D$400, MATCH(0, IF(ISBLANK('Annex 2 Designated EHV charges'!$D$10:$D$400),1, COUNTIF(A$4:$A292, 'Annex 2 Designated EHV charges'!$D$10:$D$400)), 0)),"")</f>
        <v/>
      </c>
      <c r="B293" s="56"/>
      <c r="E293" s="56"/>
      <c r="F293" s="56"/>
      <c r="G293" s="56"/>
      <c r="H293" s="56"/>
      <c r="I293" s="56"/>
    </row>
    <row r="294" spans="1:9" x14ac:dyDescent="0.2">
      <c r="A294" s="56" t="str" cm="1">
        <f t="array" ref="A294">IFERROR(INDEX('Annex 2 Designated EHV charges'!$D$10:$D$400, MATCH(0, IF(ISBLANK('Annex 2 Designated EHV charges'!$D$10:$D$400),1, COUNTIF(A$4:$A293, 'Annex 2 Designated EHV charges'!$D$10:$D$400)), 0)),"")</f>
        <v/>
      </c>
      <c r="B294" s="56"/>
      <c r="E294" s="56"/>
      <c r="F294" s="56"/>
      <c r="G294" s="56"/>
      <c r="H294" s="56"/>
      <c r="I294" s="56"/>
    </row>
    <row r="295" spans="1:9" x14ac:dyDescent="0.2">
      <c r="A295" s="56" t="str" cm="1">
        <f t="array" ref="A295">IFERROR(INDEX('Annex 2 Designated EHV charges'!$D$10:$D$400, MATCH(0, IF(ISBLANK('Annex 2 Designated EHV charges'!$D$10:$D$400),1, COUNTIF(A$4:$A294, 'Annex 2 Designated EHV charges'!$D$10:$D$400)), 0)),"")</f>
        <v/>
      </c>
      <c r="B295" s="56"/>
      <c r="E295" s="56"/>
      <c r="F295" s="56"/>
      <c r="G295" s="56"/>
      <c r="H295" s="56"/>
      <c r="I295" s="56"/>
    </row>
    <row r="296" spans="1:9" x14ac:dyDescent="0.2">
      <c r="A296" s="56" t="str" cm="1">
        <f t="array" ref="A296">IFERROR(INDEX('Annex 2 Designated EHV charges'!$D$10:$D$400, MATCH(0, IF(ISBLANK('Annex 2 Designated EHV charges'!$D$10:$D$400),1, COUNTIF(A$4:$A295, 'Annex 2 Designated EHV charges'!$D$10:$D$400)), 0)),"")</f>
        <v/>
      </c>
      <c r="B296" s="56"/>
      <c r="E296" s="56"/>
      <c r="F296" s="56"/>
      <c r="G296" s="56"/>
      <c r="H296" s="56"/>
      <c r="I296" s="56"/>
    </row>
    <row r="297" spans="1:9" x14ac:dyDescent="0.2">
      <c r="A297" s="56" t="str" cm="1">
        <f t="array" ref="A297">IFERROR(INDEX('Annex 2 Designated EHV charges'!$D$10:$D$400, MATCH(0, IF(ISBLANK('Annex 2 Designated EHV charges'!$D$10:$D$400),1, COUNTIF(A$4:$A296, 'Annex 2 Designated EHV charges'!$D$10:$D$400)), 0)),"")</f>
        <v/>
      </c>
      <c r="B297" s="56"/>
      <c r="E297" s="56"/>
      <c r="F297" s="56"/>
      <c r="G297" s="56"/>
      <c r="H297" s="56"/>
      <c r="I297" s="56"/>
    </row>
    <row r="298" spans="1:9" x14ac:dyDescent="0.2">
      <c r="A298" s="56" t="str" cm="1">
        <f t="array" ref="A298">IFERROR(INDEX('Annex 2 Designated EHV charges'!$D$10:$D$400, MATCH(0, IF(ISBLANK('Annex 2 Designated EHV charges'!$D$10:$D$400),1, COUNTIF(A$4:$A297, 'Annex 2 Designated EHV charges'!$D$10:$D$400)), 0)),"")</f>
        <v/>
      </c>
      <c r="B298" s="56"/>
      <c r="E298" s="56"/>
      <c r="F298" s="56"/>
      <c r="G298" s="56"/>
      <c r="H298" s="56"/>
      <c r="I298" s="56"/>
    </row>
    <row r="299" spans="1:9" x14ac:dyDescent="0.2">
      <c r="A299" s="56" t="str" cm="1">
        <f t="array" ref="A299">IFERROR(INDEX('Annex 2 Designated EHV charges'!$D$10:$D$400, MATCH(0, IF(ISBLANK('Annex 2 Designated EHV charges'!$D$10:$D$400),1, COUNTIF(A$4:$A298, 'Annex 2 Designated EHV charges'!$D$10:$D$400)), 0)),"")</f>
        <v/>
      </c>
      <c r="B299" s="56"/>
      <c r="E299" s="56"/>
      <c r="F299" s="56"/>
      <c r="G299" s="56"/>
      <c r="H299" s="56"/>
      <c r="I299" s="56"/>
    </row>
    <row r="300" spans="1:9" x14ac:dyDescent="0.2">
      <c r="A300" s="56" t="str" cm="1">
        <f t="array" ref="A300">IFERROR(INDEX('Annex 2 Designated EHV charges'!$D$10:$D$400, MATCH(0, IF(ISBLANK('Annex 2 Designated EHV charges'!$D$10:$D$400),1, COUNTIF(A$4:$A299, 'Annex 2 Designated EHV charges'!$D$10:$D$400)), 0)),"")</f>
        <v/>
      </c>
      <c r="B300" s="56"/>
      <c r="E300" s="56"/>
      <c r="F300" s="56"/>
      <c r="G300" s="56"/>
      <c r="H300" s="56"/>
      <c r="I300" s="56"/>
    </row>
    <row r="301" spans="1:9" x14ac:dyDescent="0.2">
      <c r="A301" s="56" t="str" cm="1">
        <f t="array" ref="A301">IFERROR(INDEX('Annex 2 Designated EHV charges'!$D$10:$D$400, MATCH(0, IF(ISBLANK('Annex 2 Designated EHV charges'!$D$10:$D$400),1, COUNTIF(A$4:$A300, 'Annex 2 Designated EHV charges'!$D$10:$D$400)), 0)),"")</f>
        <v/>
      </c>
      <c r="B301" s="56"/>
      <c r="E301" s="56"/>
      <c r="F301" s="56"/>
      <c r="G301" s="56"/>
      <c r="H301" s="56"/>
      <c r="I301" s="56"/>
    </row>
    <row r="302" spans="1:9" x14ac:dyDescent="0.2">
      <c r="A302" s="56" t="str" cm="1">
        <f t="array" ref="A302">IFERROR(INDEX('Annex 2 Designated EHV charges'!$D$10:$D$400, MATCH(0, IF(ISBLANK('Annex 2 Designated EHV charges'!$D$10:$D$400),1, COUNTIF(A$4:$A301, 'Annex 2 Designated EHV charges'!$D$10:$D$400)), 0)),"")</f>
        <v/>
      </c>
      <c r="B302" s="56"/>
      <c r="E302" s="56"/>
      <c r="F302" s="56"/>
      <c r="G302" s="56"/>
      <c r="H302" s="56"/>
      <c r="I302" s="56"/>
    </row>
    <row r="303" spans="1:9" x14ac:dyDescent="0.2">
      <c r="A303" s="56" t="str" cm="1">
        <f t="array" ref="A303">IFERROR(INDEX('Annex 2 Designated EHV charges'!$D$10:$D$400, MATCH(0, IF(ISBLANK('Annex 2 Designated EHV charges'!$D$10:$D$400),1, COUNTIF(A$4:$A302, 'Annex 2 Designated EHV charges'!$D$10:$D$400)), 0)),"")</f>
        <v/>
      </c>
      <c r="B303" s="56"/>
      <c r="E303" s="56"/>
      <c r="F303" s="56"/>
      <c r="G303" s="56"/>
      <c r="H303" s="56"/>
      <c r="I303" s="56"/>
    </row>
    <row r="304" spans="1:9" x14ac:dyDescent="0.2">
      <c r="A304" s="56" t="str" cm="1">
        <f t="array" ref="A304">IFERROR(INDEX('Annex 2 Designated EHV charges'!$D$10:$D$400, MATCH(0, IF(ISBLANK('Annex 2 Designated EHV charges'!$D$10:$D$400),1, COUNTIF(A$4:$A303, 'Annex 2 Designated EHV charges'!$D$10:$D$400)), 0)),"")</f>
        <v/>
      </c>
      <c r="B304" s="56"/>
      <c r="E304" s="56"/>
      <c r="F304" s="56"/>
      <c r="G304" s="56"/>
      <c r="H304" s="56"/>
      <c r="I304" s="56"/>
    </row>
    <row r="305" spans="1:9" x14ac:dyDescent="0.2">
      <c r="A305" s="56" t="str" cm="1">
        <f t="array" ref="A305">IFERROR(INDEX('Annex 2 Designated EHV charges'!$D$10:$D$400, MATCH(0, IF(ISBLANK('Annex 2 Designated EHV charges'!$D$10:$D$400),1, COUNTIF(A$4:$A304, 'Annex 2 Designated EHV charges'!$D$10:$D$400)), 0)),"")</f>
        <v/>
      </c>
      <c r="B305" s="56"/>
      <c r="E305" s="56"/>
      <c r="F305" s="56"/>
      <c r="G305" s="56"/>
      <c r="H305" s="56"/>
      <c r="I305" s="56"/>
    </row>
    <row r="306" spans="1:9" x14ac:dyDescent="0.2">
      <c r="A306" s="56" t="str" cm="1">
        <f t="array" ref="A306">IFERROR(INDEX('Annex 2 Designated EHV charges'!$D$10:$D$400, MATCH(0, IF(ISBLANK('Annex 2 Designated EHV charges'!$D$10:$D$400),1, COUNTIF(A$4:$A305, 'Annex 2 Designated EHV charges'!$D$10:$D$400)), 0)),"")</f>
        <v/>
      </c>
      <c r="B306" s="56"/>
      <c r="E306" s="56"/>
      <c r="F306" s="56"/>
      <c r="G306" s="56"/>
      <c r="H306" s="56"/>
      <c r="I306" s="56"/>
    </row>
    <row r="307" spans="1:9" x14ac:dyDescent="0.2">
      <c r="A307" s="56" t="str" cm="1">
        <f t="array" ref="A307">IFERROR(INDEX('Annex 2 Designated EHV charges'!$D$10:$D$400, MATCH(0, IF(ISBLANK('Annex 2 Designated EHV charges'!$D$10:$D$400),1, COUNTIF(A$4:$A306, 'Annex 2 Designated EHV charges'!$D$10:$D$400)), 0)),"")</f>
        <v/>
      </c>
      <c r="B307" s="56"/>
      <c r="E307" s="56"/>
      <c r="F307" s="56"/>
      <c r="G307" s="56"/>
      <c r="H307" s="56"/>
      <c r="I307" s="56"/>
    </row>
    <row r="308" spans="1:9" x14ac:dyDescent="0.2">
      <c r="A308" s="56" t="str" cm="1">
        <f t="array" ref="A308">IFERROR(INDEX('Annex 2 Designated EHV charges'!$D$10:$D$400, MATCH(0, IF(ISBLANK('Annex 2 Designated EHV charges'!$D$10:$D$400),1, COUNTIF(A$4:$A307, 'Annex 2 Designated EHV charges'!$D$10:$D$400)), 0)),"")</f>
        <v/>
      </c>
      <c r="B308" s="56"/>
      <c r="E308" s="56"/>
      <c r="F308" s="56"/>
      <c r="G308" s="56"/>
      <c r="H308" s="56"/>
      <c r="I308" s="56"/>
    </row>
    <row r="309" spans="1:9" x14ac:dyDescent="0.2">
      <c r="A309" s="56" t="str" cm="1">
        <f t="array" ref="A309">IFERROR(INDEX('Annex 2 Designated EHV charges'!$D$10:$D$400, MATCH(0, IF(ISBLANK('Annex 2 Designated EHV charges'!$D$10:$D$400),1, COUNTIF(A$4:$A308, 'Annex 2 Designated EHV charges'!$D$10:$D$400)), 0)),"")</f>
        <v/>
      </c>
      <c r="B309" s="56"/>
      <c r="E309" s="56"/>
      <c r="F309" s="56"/>
      <c r="G309" s="56"/>
      <c r="H309" s="56"/>
      <c r="I309" s="56"/>
    </row>
    <row r="310" spans="1:9" x14ac:dyDescent="0.2">
      <c r="A310" s="56" t="str" cm="1">
        <f t="array" ref="A310">IFERROR(INDEX('Annex 2 Designated EHV charges'!$D$10:$D$400, MATCH(0, IF(ISBLANK('Annex 2 Designated EHV charges'!$D$10:$D$400),1, COUNTIF(A$4:$A309, 'Annex 2 Designated EHV charges'!$D$10:$D$400)), 0)),"")</f>
        <v/>
      </c>
      <c r="B310" s="56"/>
      <c r="E310" s="56"/>
      <c r="F310" s="56"/>
      <c r="G310" s="56"/>
      <c r="H310" s="56"/>
      <c r="I310" s="56"/>
    </row>
    <row r="311" spans="1:9" x14ac:dyDescent="0.2">
      <c r="A311" s="56" t="str" cm="1">
        <f t="array" ref="A311">IFERROR(INDEX('Annex 2 Designated EHV charges'!$D$10:$D$400, MATCH(0, IF(ISBLANK('Annex 2 Designated EHV charges'!$D$10:$D$400),1, COUNTIF(A$4:$A310, 'Annex 2 Designated EHV charges'!$D$10:$D$400)), 0)),"")</f>
        <v/>
      </c>
      <c r="B311" s="56"/>
      <c r="E311" s="56"/>
      <c r="F311" s="56"/>
      <c r="G311" s="56"/>
      <c r="H311" s="56"/>
      <c r="I311" s="56"/>
    </row>
    <row r="312" spans="1:9" x14ac:dyDescent="0.2">
      <c r="A312" s="56" t="str" cm="1">
        <f t="array" ref="A312">IFERROR(INDEX('Annex 2 Designated EHV charges'!$D$10:$D$400, MATCH(0, IF(ISBLANK('Annex 2 Designated EHV charges'!$D$10:$D$400),1, COUNTIF(A$4:$A311, 'Annex 2 Designated EHV charges'!$D$10:$D$400)), 0)),"")</f>
        <v/>
      </c>
      <c r="B312" s="56"/>
      <c r="E312" s="56"/>
      <c r="F312" s="56"/>
      <c r="G312" s="56"/>
      <c r="H312" s="56"/>
      <c r="I312" s="56"/>
    </row>
    <row r="313" spans="1:9" x14ac:dyDescent="0.2">
      <c r="A313" s="56" t="str" cm="1">
        <f t="array" ref="A313">IFERROR(INDEX('Annex 2 Designated EHV charges'!$D$10:$D$400, MATCH(0, IF(ISBLANK('Annex 2 Designated EHV charges'!$D$10:$D$400),1, COUNTIF(A$4:$A312, 'Annex 2 Designated EHV charges'!$D$10:$D$400)), 0)),"")</f>
        <v/>
      </c>
      <c r="B313" s="56"/>
      <c r="E313" s="56"/>
      <c r="F313" s="56"/>
      <c r="G313" s="56"/>
      <c r="H313" s="56"/>
      <c r="I313" s="56"/>
    </row>
    <row r="314" spans="1:9" x14ac:dyDescent="0.2">
      <c r="A314" s="56" t="str" cm="1">
        <f t="array" ref="A314">IFERROR(INDEX('Annex 2 Designated EHV charges'!$D$10:$D$400, MATCH(0, IF(ISBLANK('Annex 2 Designated EHV charges'!$D$10:$D$400),1, COUNTIF(A$4:$A313, 'Annex 2 Designated EHV charges'!$D$10:$D$400)), 0)),"")</f>
        <v/>
      </c>
      <c r="B314" s="56"/>
      <c r="E314" s="56"/>
      <c r="F314" s="56"/>
      <c r="G314" s="56"/>
      <c r="H314" s="56"/>
      <c r="I314" s="56"/>
    </row>
    <row r="315" spans="1:9" x14ac:dyDescent="0.2">
      <c r="A315" s="56" t="str" cm="1">
        <f t="array" ref="A315">IFERROR(INDEX('Annex 2 Designated EHV charges'!$D$10:$D$400, MATCH(0, IF(ISBLANK('Annex 2 Designated EHV charges'!$D$10:$D$400),1, COUNTIF(A$4:$A314, 'Annex 2 Designated EHV charges'!$D$10:$D$400)), 0)),"")</f>
        <v/>
      </c>
      <c r="B315" s="56"/>
      <c r="E315" s="56"/>
      <c r="F315" s="56"/>
      <c r="G315" s="56"/>
      <c r="H315" s="56"/>
      <c r="I315" s="56"/>
    </row>
    <row r="316" spans="1:9" x14ac:dyDescent="0.2">
      <c r="A316" s="56" t="str" cm="1">
        <f t="array" ref="A316">IFERROR(INDEX('Annex 2 Designated EHV charges'!$D$10:$D$400, MATCH(0, IF(ISBLANK('Annex 2 Designated EHV charges'!$D$10:$D$400),1, COUNTIF(A$4:$A315, 'Annex 2 Designated EHV charges'!$D$10:$D$400)), 0)),"")</f>
        <v/>
      </c>
      <c r="B316" s="56"/>
      <c r="E316" s="56"/>
      <c r="F316" s="56"/>
      <c r="G316" s="56"/>
      <c r="H316" s="56"/>
      <c r="I316" s="56"/>
    </row>
    <row r="317" spans="1:9" x14ac:dyDescent="0.2">
      <c r="A317" s="56" t="str" cm="1">
        <f t="array" ref="A317">IFERROR(INDEX('Annex 2 Designated EHV charges'!$D$10:$D$400, MATCH(0, IF(ISBLANK('Annex 2 Designated EHV charges'!$D$10:$D$400),1, COUNTIF(A$4:$A316, 'Annex 2 Designated EHV charges'!$D$10:$D$400)), 0)),"")</f>
        <v/>
      </c>
      <c r="B317" s="56"/>
      <c r="E317" s="56"/>
      <c r="F317" s="56"/>
      <c r="G317" s="56"/>
      <c r="H317" s="56"/>
      <c r="I317" s="56"/>
    </row>
    <row r="318" spans="1:9" x14ac:dyDescent="0.2">
      <c r="A318" s="56" t="str" cm="1">
        <f t="array" ref="A318">IFERROR(INDEX('Annex 2 Designated EHV charges'!$D$10:$D$400, MATCH(0, IF(ISBLANK('Annex 2 Designated EHV charges'!$D$10:$D$400),1, COUNTIF(A$4:$A317, 'Annex 2 Designated EHV charges'!$D$10:$D$400)), 0)),"")</f>
        <v/>
      </c>
      <c r="B318" s="56"/>
      <c r="E318" s="56"/>
      <c r="F318" s="56"/>
      <c r="G318" s="56"/>
      <c r="H318" s="56"/>
      <c r="I318" s="56"/>
    </row>
    <row r="319" spans="1:9" x14ac:dyDescent="0.2">
      <c r="A319" s="56" t="str" cm="1">
        <f t="array" ref="A319">IFERROR(INDEX('Annex 2 Designated EHV charges'!$D$10:$D$400, MATCH(0, IF(ISBLANK('Annex 2 Designated EHV charges'!$D$10:$D$400),1, COUNTIF(A$4:$A318, 'Annex 2 Designated EHV charges'!$D$10:$D$400)), 0)),"")</f>
        <v/>
      </c>
      <c r="B319" s="56"/>
      <c r="E319" s="56"/>
      <c r="F319" s="56"/>
      <c r="G319" s="56"/>
      <c r="H319" s="56"/>
      <c r="I319" s="56"/>
    </row>
    <row r="320" spans="1:9" x14ac:dyDescent="0.2">
      <c r="A320" s="56" t="str" cm="1">
        <f t="array" ref="A320">IFERROR(INDEX('Annex 2 Designated EHV charges'!$D$10:$D$400, MATCH(0, IF(ISBLANK('Annex 2 Designated EHV charges'!$D$10:$D$400),1, COUNTIF(A$4:$A319, 'Annex 2 Designated EHV charges'!$D$10:$D$400)), 0)),"")</f>
        <v/>
      </c>
      <c r="B320" s="56"/>
      <c r="E320" s="56"/>
      <c r="F320" s="56"/>
      <c r="G320" s="56"/>
      <c r="H320" s="56"/>
      <c r="I320" s="56"/>
    </row>
    <row r="321" spans="1:9" x14ac:dyDescent="0.2">
      <c r="A321" s="56" t="str" cm="1">
        <f t="array" ref="A321">IFERROR(INDEX('Annex 2 Designated EHV charges'!$D$10:$D$400, MATCH(0, IF(ISBLANK('Annex 2 Designated EHV charges'!$D$10:$D$400),1, COUNTIF(A$4:$A320, 'Annex 2 Designated EHV charges'!$D$10:$D$400)), 0)),"")</f>
        <v/>
      </c>
      <c r="B321" s="56"/>
      <c r="E321" s="56"/>
      <c r="F321" s="56"/>
      <c r="G321" s="56"/>
      <c r="H321" s="56"/>
      <c r="I321" s="56"/>
    </row>
    <row r="322" spans="1:9" x14ac:dyDescent="0.2">
      <c r="A322" s="56" t="str" cm="1">
        <f t="array" ref="A322">IFERROR(INDEX('Annex 2 Designated EHV charges'!$D$10:$D$400, MATCH(0, IF(ISBLANK('Annex 2 Designated EHV charges'!$D$10:$D$400),1, COUNTIF(A$4:$A321, 'Annex 2 Designated EHV charges'!$D$10:$D$400)), 0)),"")</f>
        <v/>
      </c>
      <c r="B322" s="56"/>
      <c r="E322" s="56"/>
      <c r="F322" s="56"/>
      <c r="G322" s="56"/>
      <c r="H322" s="56"/>
      <c r="I322" s="56"/>
    </row>
    <row r="323" spans="1:9" x14ac:dyDescent="0.2">
      <c r="A323" s="56" t="str" cm="1">
        <f t="array" ref="A323">IFERROR(INDEX('Annex 2 Designated EHV charges'!$D$10:$D$400, MATCH(0, IF(ISBLANK('Annex 2 Designated EHV charges'!$D$10:$D$400),1, COUNTIF(A$4:$A322, 'Annex 2 Designated EHV charges'!$D$10:$D$400)), 0)),"")</f>
        <v/>
      </c>
      <c r="B323" s="56"/>
      <c r="E323" s="56"/>
      <c r="F323" s="56"/>
      <c r="G323" s="56"/>
      <c r="H323" s="56"/>
      <c r="I323" s="56"/>
    </row>
    <row r="324" spans="1:9" x14ac:dyDescent="0.2">
      <c r="A324" s="56" t="str" cm="1">
        <f t="array" ref="A324">IFERROR(INDEX('Annex 2 Designated EHV charges'!$D$10:$D$400, MATCH(0, IF(ISBLANK('Annex 2 Designated EHV charges'!$D$10:$D$400),1, COUNTIF(A$4:$A323, 'Annex 2 Designated EHV charges'!$D$10:$D$400)), 0)),"")</f>
        <v/>
      </c>
      <c r="B324" s="56"/>
      <c r="E324" s="56"/>
      <c r="F324" s="56"/>
      <c r="G324" s="56"/>
      <c r="H324" s="56"/>
      <c r="I324" s="56"/>
    </row>
    <row r="325" spans="1:9" x14ac:dyDescent="0.2">
      <c r="A325" s="56" t="str" cm="1">
        <f t="array" ref="A325">IFERROR(INDEX('Annex 2 Designated EHV charges'!$D$10:$D$400, MATCH(0, IF(ISBLANK('Annex 2 Designated EHV charges'!$D$10:$D$400),1, COUNTIF(A$4:$A324, 'Annex 2 Designated EHV charges'!$D$10:$D$400)), 0)),"")</f>
        <v/>
      </c>
      <c r="B325" s="56"/>
      <c r="E325" s="56"/>
      <c r="F325" s="56"/>
      <c r="G325" s="56"/>
      <c r="H325" s="56"/>
      <c r="I325" s="56"/>
    </row>
    <row r="326" spans="1:9" x14ac:dyDescent="0.2">
      <c r="A326" s="56" t="str" cm="1">
        <f t="array" ref="A326">IFERROR(INDEX('Annex 2 Designated EHV charges'!$D$10:$D$400, MATCH(0, IF(ISBLANK('Annex 2 Designated EHV charges'!$D$10:$D$400),1, COUNTIF(A$4:$A325, 'Annex 2 Designated EHV charges'!$D$10:$D$400)), 0)),"")</f>
        <v/>
      </c>
      <c r="B326" s="56"/>
      <c r="E326" s="56"/>
      <c r="F326" s="56"/>
      <c r="G326" s="56"/>
      <c r="H326" s="56"/>
      <c r="I326" s="56"/>
    </row>
    <row r="327" spans="1:9" x14ac:dyDescent="0.2">
      <c r="A327" s="56" t="str" cm="1">
        <f t="array" ref="A327">IFERROR(INDEX('Annex 2 Designated EHV charges'!$D$10:$D$400, MATCH(0, IF(ISBLANK('Annex 2 Designated EHV charges'!$D$10:$D$400),1, COUNTIF(A$4:$A326, 'Annex 2 Designated EHV charges'!$D$10:$D$400)), 0)),"")</f>
        <v/>
      </c>
      <c r="B327" s="56"/>
      <c r="E327" s="56"/>
      <c r="F327" s="56"/>
      <c r="G327" s="56"/>
      <c r="H327" s="56"/>
      <c r="I327" s="56"/>
    </row>
    <row r="328" spans="1:9" x14ac:dyDescent="0.2">
      <c r="A328" s="56" t="str" cm="1">
        <f t="array" ref="A328">IFERROR(INDEX('Annex 2 Designated EHV charges'!$D$10:$D$400, MATCH(0, IF(ISBLANK('Annex 2 Designated EHV charges'!$D$10:$D$400),1, COUNTIF(A$4:$A327, 'Annex 2 Designated EHV charges'!$D$10:$D$400)), 0)),"")</f>
        <v/>
      </c>
      <c r="B328" s="56"/>
      <c r="E328" s="56"/>
      <c r="F328" s="56"/>
      <c r="G328" s="56"/>
      <c r="H328" s="56"/>
      <c r="I328" s="56"/>
    </row>
    <row r="329" spans="1:9" x14ac:dyDescent="0.2">
      <c r="A329" s="56" t="str" cm="1">
        <f t="array" ref="A329">IFERROR(INDEX('Annex 2 Designated EHV charges'!$D$10:$D$400, MATCH(0, IF(ISBLANK('Annex 2 Designated EHV charges'!$D$10:$D$400),1, COUNTIF(A$4:$A328, 'Annex 2 Designated EHV charges'!$D$10:$D$400)), 0)),"")</f>
        <v/>
      </c>
      <c r="B329" s="56"/>
      <c r="E329" s="56"/>
      <c r="F329" s="56"/>
      <c r="G329" s="56"/>
      <c r="H329" s="56"/>
      <c r="I329" s="56"/>
    </row>
    <row r="330" spans="1:9" x14ac:dyDescent="0.2">
      <c r="A330" s="56" t="str" cm="1">
        <f t="array" ref="A330">IFERROR(INDEX('Annex 2 Designated EHV charges'!$D$10:$D$400, MATCH(0, IF(ISBLANK('Annex 2 Designated EHV charges'!$D$10:$D$400),1, COUNTIF(A$4:$A329, 'Annex 2 Designated EHV charges'!$D$10:$D$400)), 0)),"")</f>
        <v/>
      </c>
      <c r="B330" s="56"/>
      <c r="E330" s="56"/>
      <c r="F330" s="56"/>
      <c r="G330" s="56"/>
      <c r="H330" s="56"/>
      <c r="I330" s="56"/>
    </row>
    <row r="331" spans="1:9" x14ac:dyDescent="0.2">
      <c r="A331" s="56" t="str" cm="1">
        <f t="array" ref="A331">IFERROR(INDEX('Annex 2 Designated EHV charges'!$D$10:$D$400, MATCH(0, IF(ISBLANK('Annex 2 Designated EHV charges'!$D$10:$D$400),1, COUNTIF(A$4:$A330, 'Annex 2 Designated EHV charges'!$D$10:$D$400)), 0)),"")</f>
        <v/>
      </c>
      <c r="B331" s="56"/>
      <c r="E331" s="56"/>
      <c r="F331" s="56"/>
      <c r="G331" s="56"/>
      <c r="H331" s="56"/>
      <c r="I331" s="56"/>
    </row>
    <row r="332" spans="1:9" x14ac:dyDescent="0.2">
      <c r="A332" s="56" t="str" cm="1">
        <f t="array" ref="A332">IFERROR(INDEX('Annex 2 Designated EHV charges'!$D$10:$D$400, MATCH(0, IF(ISBLANK('Annex 2 Designated EHV charges'!$D$10:$D$400),1, COUNTIF(A$4:$A331, 'Annex 2 Designated EHV charges'!$D$10:$D$400)), 0)),"")</f>
        <v/>
      </c>
      <c r="B332" s="56"/>
      <c r="E332" s="56"/>
      <c r="F332" s="56"/>
      <c r="G332" s="56"/>
      <c r="H332" s="56"/>
      <c r="I332" s="56"/>
    </row>
    <row r="333" spans="1:9" x14ac:dyDescent="0.2">
      <c r="A333" s="56" t="str" cm="1">
        <f t="array" ref="A333">IFERROR(INDEX('Annex 2 Designated EHV charges'!$D$10:$D$400, MATCH(0, IF(ISBLANK('Annex 2 Designated EHV charges'!$D$10:$D$400),1, COUNTIF(A$4:$A332, 'Annex 2 Designated EHV charges'!$D$10:$D$400)), 0)),"")</f>
        <v/>
      </c>
      <c r="B333" s="56"/>
      <c r="E333" s="56"/>
      <c r="F333" s="56"/>
      <c r="G333" s="56"/>
      <c r="H333" s="56"/>
      <c r="I333" s="56"/>
    </row>
    <row r="334" spans="1:9" x14ac:dyDescent="0.2">
      <c r="A334" s="56" t="str" cm="1">
        <f t="array" ref="A334">IFERROR(INDEX('Annex 2 Designated EHV charges'!$D$10:$D$400, MATCH(0, IF(ISBLANK('Annex 2 Designated EHV charges'!$D$10:$D$400),1, COUNTIF(A$4:$A333, 'Annex 2 Designated EHV charges'!$D$10:$D$400)), 0)),"")</f>
        <v/>
      </c>
      <c r="B334" s="56"/>
      <c r="E334" s="56"/>
      <c r="F334" s="56"/>
      <c r="G334" s="56"/>
      <c r="H334" s="56"/>
      <c r="I334" s="56"/>
    </row>
    <row r="335" spans="1:9" x14ac:dyDescent="0.2">
      <c r="A335" s="56" t="str" cm="1">
        <f t="array" ref="A335">IFERROR(INDEX('Annex 2 Designated EHV charges'!$D$10:$D$400, MATCH(0, IF(ISBLANK('Annex 2 Designated EHV charges'!$D$10:$D$400),1, COUNTIF(A$4:$A334, 'Annex 2 Designated EHV charges'!$D$10:$D$400)), 0)),"")</f>
        <v/>
      </c>
      <c r="B335" s="56"/>
      <c r="E335" s="56"/>
      <c r="F335" s="56"/>
      <c r="G335" s="56"/>
      <c r="H335" s="56"/>
      <c r="I335" s="56"/>
    </row>
    <row r="336" spans="1:9" x14ac:dyDescent="0.2">
      <c r="A336" s="56" t="str" cm="1">
        <f t="array" ref="A336">IFERROR(INDEX('Annex 2 Designated EHV charges'!$D$10:$D$400, MATCH(0, IF(ISBLANK('Annex 2 Designated EHV charges'!$D$10:$D$400),1, COUNTIF(A$4:$A335, 'Annex 2 Designated EHV charges'!$D$10:$D$400)), 0)),"")</f>
        <v/>
      </c>
      <c r="B336" s="56"/>
      <c r="E336" s="56"/>
      <c r="F336" s="56"/>
      <c r="G336" s="56"/>
      <c r="H336" s="56"/>
      <c r="I336" s="56"/>
    </row>
    <row r="337" spans="1:9" x14ac:dyDescent="0.2">
      <c r="A337" s="56" t="str" cm="1">
        <f t="array" ref="A337">IFERROR(INDEX('Annex 2 Designated EHV charges'!$D$10:$D$400, MATCH(0, IF(ISBLANK('Annex 2 Designated EHV charges'!$D$10:$D$400),1, COUNTIF(A$4:$A336, 'Annex 2 Designated EHV charges'!$D$10:$D$400)), 0)),"")</f>
        <v/>
      </c>
      <c r="B337" s="56"/>
      <c r="E337" s="56"/>
      <c r="F337" s="56"/>
      <c r="G337" s="56"/>
      <c r="H337" s="56"/>
      <c r="I337" s="56"/>
    </row>
    <row r="338" spans="1:9" x14ac:dyDescent="0.2">
      <c r="A338" s="56" t="str" cm="1">
        <f t="array" ref="A338">IFERROR(INDEX('Annex 2 Designated EHV charges'!$D$10:$D$400, MATCH(0, IF(ISBLANK('Annex 2 Designated EHV charges'!$D$10:$D$400),1, COUNTIF(A$4:$A337, 'Annex 2 Designated EHV charges'!$D$10:$D$400)), 0)),"")</f>
        <v/>
      </c>
      <c r="B338" s="56"/>
      <c r="E338" s="56"/>
      <c r="F338" s="56"/>
      <c r="G338" s="56"/>
      <c r="H338" s="56"/>
      <c r="I338" s="56"/>
    </row>
    <row r="339" spans="1:9" x14ac:dyDescent="0.2">
      <c r="A339" s="56" t="str" cm="1">
        <f t="array" ref="A339">IFERROR(INDEX('Annex 2 Designated EHV charges'!$D$10:$D$400, MATCH(0, IF(ISBLANK('Annex 2 Designated EHV charges'!$D$10:$D$400),1, COUNTIF(A$4:$A338, 'Annex 2 Designated EHV charges'!$D$10:$D$400)), 0)),"")</f>
        <v/>
      </c>
      <c r="B339" s="56"/>
      <c r="E339" s="56"/>
      <c r="F339" s="56"/>
      <c r="G339" s="56"/>
      <c r="H339" s="56"/>
      <c r="I339" s="56"/>
    </row>
    <row r="340" spans="1:9" x14ac:dyDescent="0.2">
      <c r="A340" s="56" t="str" cm="1">
        <f t="array" ref="A340">IFERROR(INDEX('Annex 2 Designated EHV charges'!$D$10:$D$400, MATCH(0, IF(ISBLANK('Annex 2 Designated EHV charges'!$D$10:$D$400),1, COUNTIF(A$4:$A339, 'Annex 2 Designated EHV charges'!$D$10:$D$400)), 0)),"")</f>
        <v/>
      </c>
      <c r="B340" s="56"/>
      <c r="E340" s="56"/>
      <c r="F340" s="56"/>
      <c r="G340" s="56"/>
      <c r="H340" s="56"/>
      <c r="I340" s="56"/>
    </row>
    <row r="341" spans="1:9" x14ac:dyDescent="0.2">
      <c r="A341" s="56" t="str" cm="1">
        <f t="array" ref="A341">IFERROR(INDEX('Annex 2 Designated EHV charges'!$D$10:$D$400, MATCH(0, IF(ISBLANK('Annex 2 Designated EHV charges'!$D$10:$D$400),1, COUNTIF(A$4:$A340, 'Annex 2 Designated EHV charges'!$D$10:$D$400)), 0)),"")</f>
        <v/>
      </c>
      <c r="B341" s="56"/>
      <c r="E341" s="56"/>
      <c r="F341" s="56"/>
      <c r="G341" s="56"/>
      <c r="H341" s="56"/>
      <c r="I341" s="56"/>
    </row>
    <row r="342" spans="1:9" x14ac:dyDescent="0.2">
      <c r="A342" s="56" t="str" cm="1">
        <f t="array" ref="A342">IFERROR(INDEX('Annex 2 Designated EHV charges'!$D$10:$D$400, MATCH(0, IF(ISBLANK('Annex 2 Designated EHV charges'!$D$10:$D$400),1, COUNTIF(A$4:$A341, 'Annex 2 Designated EHV charges'!$D$10:$D$400)), 0)),"")</f>
        <v/>
      </c>
      <c r="B342" s="56"/>
      <c r="E342" s="56"/>
      <c r="F342" s="56"/>
      <c r="G342" s="56"/>
      <c r="H342" s="56"/>
      <c r="I342" s="56"/>
    </row>
    <row r="343" spans="1:9" x14ac:dyDescent="0.2">
      <c r="A343" s="56" t="str" cm="1">
        <f t="array" ref="A343">IFERROR(INDEX('Annex 2 Designated EHV charges'!$D$10:$D$400, MATCH(0, IF(ISBLANK('Annex 2 Designated EHV charges'!$D$10:$D$400),1, COUNTIF(A$4:$A342, 'Annex 2 Designated EHV charges'!$D$10:$D$400)), 0)),"")</f>
        <v/>
      </c>
      <c r="B343" s="56"/>
      <c r="E343" s="56"/>
      <c r="F343" s="56"/>
      <c r="G343" s="56"/>
      <c r="H343" s="56"/>
      <c r="I343" s="56"/>
    </row>
    <row r="344" spans="1:9" x14ac:dyDescent="0.2">
      <c r="A344" s="56" t="str" cm="1">
        <f t="array" ref="A344">IFERROR(INDEX('Annex 2 Designated EHV charges'!$D$10:$D$400, MATCH(0, IF(ISBLANK('Annex 2 Designated EHV charges'!$D$10:$D$400),1, COUNTIF(A$4:$A343, 'Annex 2 Designated EHV charges'!$D$10:$D$400)), 0)),"")</f>
        <v/>
      </c>
      <c r="B344" s="56"/>
      <c r="E344" s="56"/>
      <c r="F344" s="56"/>
      <c r="G344" s="56"/>
      <c r="H344" s="56"/>
      <c r="I344" s="56"/>
    </row>
    <row r="345" spans="1:9" x14ac:dyDescent="0.2">
      <c r="A345" s="56" t="str" cm="1">
        <f t="array" ref="A345">IFERROR(INDEX('Annex 2 Designated EHV charges'!$D$10:$D$400, MATCH(0, IF(ISBLANK('Annex 2 Designated EHV charges'!$D$10:$D$400),1, COUNTIF(A$4:$A344, 'Annex 2 Designated EHV charges'!$D$10:$D$400)), 0)),"")</f>
        <v/>
      </c>
      <c r="B345" s="56"/>
      <c r="E345" s="56"/>
      <c r="F345" s="56"/>
      <c r="G345" s="56"/>
      <c r="H345" s="56"/>
      <c r="I345" s="56"/>
    </row>
    <row r="346" spans="1:9" x14ac:dyDescent="0.2">
      <c r="A346" s="56" t="str" cm="1">
        <f t="array" ref="A346">IFERROR(INDEX('Annex 2 Designated EHV charges'!$D$10:$D$400, MATCH(0, IF(ISBLANK('Annex 2 Designated EHV charges'!$D$10:$D$400),1, COUNTIF(A$4:$A345, 'Annex 2 Designated EHV charges'!$D$10:$D$400)), 0)),"")</f>
        <v/>
      </c>
      <c r="B346" s="56"/>
      <c r="E346" s="56"/>
      <c r="F346" s="56"/>
      <c r="G346" s="56"/>
      <c r="H346" s="56"/>
      <c r="I346" s="56"/>
    </row>
    <row r="347" spans="1:9" x14ac:dyDescent="0.2">
      <c r="A347" s="56" t="str" cm="1">
        <f t="array" ref="A347">IFERROR(INDEX('Annex 2 Designated EHV charges'!$D$10:$D$400, MATCH(0, IF(ISBLANK('Annex 2 Designated EHV charges'!$D$10:$D$400),1, COUNTIF(A$4:$A346, 'Annex 2 Designated EHV charges'!$D$10:$D$400)), 0)),"")</f>
        <v/>
      </c>
      <c r="B347" s="56"/>
      <c r="E347" s="56"/>
      <c r="F347" s="56"/>
      <c r="G347" s="56"/>
      <c r="H347" s="56"/>
      <c r="I347" s="56"/>
    </row>
    <row r="348" spans="1:9" x14ac:dyDescent="0.2">
      <c r="A348" s="56" t="str" cm="1">
        <f t="array" ref="A348">IFERROR(INDEX('Annex 2 Designated EHV charges'!$D$10:$D$400, MATCH(0, IF(ISBLANK('Annex 2 Designated EHV charges'!$D$10:$D$400),1, COUNTIF(A$4:$A347, 'Annex 2 Designated EHV charges'!$D$10:$D$400)), 0)),"")</f>
        <v/>
      </c>
      <c r="B348" s="56"/>
      <c r="E348" s="56"/>
      <c r="F348" s="56"/>
      <c r="G348" s="56"/>
      <c r="H348" s="56"/>
      <c r="I348" s="56"/>
    </row>
    <row r="349" spans="1:9" x14ac:dyDescent="0.2">
      <c r="A349" s="56" t="str" cm="1">
        <f t="array" ref="A349">IFERROR(INDEX('Annex 2 Designated EHV charges'!$D$10:$D$400, MATCH(0, IF(ISBLANK('Annex 2 Designated EHV charges'!$D$10:$D$400),1, COUNTIF(A$4:$A348, 'Annex 2 Designated EHV charges'!$D$10:$D$400)), 0)),"")</f>
        <v/>
      </c>
      <c r="B349" s="56"/>
      <c r="E349" s="56"/>
      <c r="F349" s="56"/>
      <c r="G349" s="56"/>
      <c r="H349" s="56"/>
      <c r="I349" s="56"/>
    </row>
    <row r="350" spans="1:9" x14ac:dyDescent="0.2">
      <c r="A350" s="56" t="str" cm="1">
        <f t="array" ref="A350">IFERROR(INDEX('Annex 2 Designated EHV charges'!$D$10:$D$400, MATCH(0, IF(ISBLANK('Annex 2 Designated EHV charges'!$D$10:$D$400),1, COUNTIF(A$4:$A349, 'Annex 2 Designated EHV charges'!$D$10:$D$400)), 0)),"")</f>
        <v/>
      </c>
      <c r="B350" s="56"/>
      <c r="E350" s="56"/>
      <c r="F350" s="56"/>
      <c r="G350" s="56"/>
      <c r="H350" s="56"/>
      <c r="I350" s="56"/>
    </row>
    <row r="351" spans="1:9" x14ac:dyDescent="0.2">
      <c r="A351" s="56" t="str" cm="1">
        <f t="array" ref="A351">IFERROR(INDEX('Annex 2 Designated EHV charges'!$D$10:$D$400, MATCH(0, IF(ISBLANK('Annex 2 Designated EHV charges'!$D$10:$D$400),1, COUNTIF(A$4:$A350, 'Annex 2 Designated EHV charges'!$D$10:$D$400)), 0)),"")</f>
        <v/>
      </c>
      <c r="B351" s="56"/>
      <c r="E351" s="56"/>
      <c r="F351" s="56"/>
      <c r="G351" s="56"/>
      <c r="H351" s="56"/>
      <c r="I351" s="56"/>
    </row>
    <row r="352" spans="1:9" x14ac:dyDescent="0.2">
      <c r="A352" s="56" t="str" cm="1">
        <f t="array" ref="A352">IFERROR(INDEX('Annex 2 Designated EHV charges'!$D$10:$D$400, MATCH(0, IF(ISBLANK('Annex 2 Designated EHV charges'!$D$10:$D$400),1, COUNTIF(A$4:$A351, 'Annex 2 Designated EHV charges'!$D$10:$D$400)), 0)),"")</f>
        <v/>
      </c>
      <c r="B352" s="56"/>
      <c r="E352" s="56"/>
      <c r="F352" s="56"/>
      <c r="G352" s="56"/>
      <c r="H352" s="56"/>
      <c r="I352" s="56"/>
    </row>
    <row r="353" spans="1:9" x14ac:dyDescent="0.2">
      <c r="A353" s="56" t="str" cm="1">
        <f t="array" ref="A353">IFERROR(INDEX('Annex 2 Designated EHV charges'!$D$10:$D$400, MATCH(0, IF(ISBLANK('Annex 2 Designated EHV charges'!$D$10:$D$400),1, COUNTIF(A$4:$A352, 'Annex 2 Designated EHV charges'!$D$10:$D$400)), 0)),"")</f>
        <v/>
      </c>
      <c r="B353" s="56"/>
      <c r="E353" s="56"/>
      <c r="F353" s="56"/>
      <c r="G353" s="56"/>
      <c r="H353" s="56"/>
      <c r="I353" s="56"/>
    </row>
    <row r="354" spans="1:9" x14ac:dyDescent="0.2">
      <c r="A354" s="56" t="str" cm="1">
        <f t="array" ref="A354">IFERROR(INDEX('Annex 2 Designated EHV charges'!$D$10:$D$400, MATCH(0, IF(ISBLANK('Annex 2 Designated EHV charges'!$D$10:$D$400),1, COUNTIF(A$4:$A353, 'Annex 2 Designated EHV charges'!$D$10:$D$400)), 0)),"")</f>
        <v/>
      </c>
      <c r="B354" s="56"/>
      <c r="E354" s="56"/>
      <c r="F354" s="56"/>
      <c r="G354" s="56"/>
      <c r="H354" s="56"/>
      <c r="I354" s="56"/>
    </row>
    <row r="355" spans="1:9" x14ac:dyDescent="0.2">
      <c r="A355" s="56" t="str" cm="1">
        <f t="array" ref="A355">IFERROR(INDEX('Annex 2 Designated EHV charges'!$D$10:$D$400, MATCH(0, IF(ISBLANK('Annex 2 Designated EHV charges'!$D$10:$D$400),1, COUNTIF(A$4:$A354, 'Annex 2 Designated EHV charges'!$D$10:$D$400)), 0)),"")</f>
        <v/>
      </c>
      <c r="B355" s="56"/>
      <c r="E355" s="56"/>
      <c r="F355" s="56"/>
      <c r="G355" s="56"/>
      <c r="H355" s="56"/>
      <c r="I355" s="56"/>
    </row>
    <row r="356" spans="1:9" x14ac:dyDescent="0.2">
      <c r="A356" s="56" t="str" cm="1">
        <f t="array" ref="A356">IFERROR(INDEX('Annex 2 Designated EHV charges'!$D$10:$D$400, MATCH(0, IF(ISBLANK('Annex 2 Designated EHV charges'!$D$10:$D$400),1, COUNTIF(A$4:$A355, 'Annex 2 Designated EHV charges'!$D$10:$D$400)), 0)),"")</f>
        <v/>
      </c>
      <c r="B356" s="56"/>
      <c r="E356" s="56"/>
      <c r="F356" s="56"/>
      <c r="G356" s="56"/>
      <c r="H356" s="56"/>
      <c r="I356" s="56"/>
    </row>
    <row r="357" spans="1:9" x14ac:dyDescent="0.2">
      <c r="A357" s="56" t="str" cm="1">
        <f t="array" ref="A357">IFERROR(INDEX('Annex 2 Designated EHV charges'!$D$10:$D$400, MATCH(0, IF(ISBLANK('Annex 2 Designated EHV charges'!$D$10:$D$400),1, COUNTIF(A$4:$A356, 'Annex 2 Designated EHV charges'!$D$10:$D$400)), 0)),"")</f>
        <v/>
      </c>
      <c r="B357" s="56"/>
      <c r="E357" s="56"/>
      <c r="F357" s="56"/>
      <c r="G357" s="56"/>
      <c r="H357" s="56"/>
      <c r="I357" s="56"/>
    </row>
    <row r="358" spans="1:9" x14ac:dyDescent="0.2">
      <c r="A358" s="56" t="str" cm="1">
        <f t="array" ref="A358">IFERROR(INDEX('Annex 2 Designated EHV charges'!$D$10:$D$400, MATCH(0, IF(ISBLANK('Annex 2 Designated EHV charges'!$D$10:$D$400),1, COUNTIF(A$4:$A357, 'Annex 2 Designated EHV charges'!$D$10:$D$400)), 0)),"")</f>
        <v/>
      </c>
      <c r="B358" s="56"/>
      <c r="E358" s="56"/>
      <c r="F358" s="56"/>
      <c r="G358" s="56"/>
      <c r="H358" s="56"/>
      <c r="I358" s="56"/>
    </row>
    <row r="359" spans="1:9" x14ac:dyDescent="0.2">
      <c r="A359" s="56" t="str" cm="1">
        <f t="array" ref="A359">IFERROR(INDEX('Annex 2 Designated EHV charges'!$D$10:$D$400, MATCH(0, IF(ISBLANK('Annex 2 Designated EHV charges'!$D$10:$D$400),1, COUNTIF(A$4:$A358, 'Annex 2 Designated EHV charges'!$D$10:$D$400)), 0)),"")</f>
        <v/>
      </c>
      <c r="B359" s="56"/>
      <c r="E359" s="56"/>
      <c r="F359" s="56"/>
      <c r="G359" s="56"/>
      <c r="H359" s="56"/>
      <c r="I359" s="56"/>
    </row>
    <row r="360" spans="1:9" x14ac:dyDescent="0.2">
      <c r="A360" s="56" t="str" cm="1">
        <f t="array" ref="A360">IFERROR(INDEX('Annex 2 Designated EHV charges'!$D$10:$D$400, MATCH(0, IF(ISBLANK('Annex 2 Designated EHV charges'!$D$10:$D$400),1, COUNTIF(A$4:$A359, 'Annex 2 Designated EHV charges'!$D$10:$D$400)), 0)),"")</f>
        <v/>
      </c>
      <c r="B360" s="56"/>
      <c r="E360" s="56"/>
      <c r="F360" s="56"/>
      <c r="G360" s="56"/>
      <c r="H360" s="56"/>
      <c r="I360" s="56"/>
    </row>
    <row r="361" spans="1:9" x14ac:dyDescent="0.2">
      <c r="A361" s="56" t="str" cm="1">
        <f t="array" ref="A361">IFERROR(INDEX('Annex 2 Designated EHV charges'!$D$10:$D$400, MATCH(0, IF(ISBLANK('Annex 2 Designated EHV charges'!$D$10:$D$400),1, COUNTIF(A$4:$A360, 'Annex 2 Designated EHV charges'!$D$10:$D$400)), 0)),"")</f>
        <v/>
      </c>
      <c r="B361" s="56"/>
      <c r="E361" s="56"/>
      <c r="F361" s="56"/>
      <c r="G361" s="56"/>
      <c r="H361" s="56"/>
      <c r="I361" s="56"/>
    </row>
    <row r="362" spans="1:9" x14ac:dyDescent="0.2">
      <c r="A362" s="56" t="str" cm="1">
        <f t="array" ref="A362">IFERROR(INDEX('Annex 2 Designated EHV charges'!$D$10:$D$400, MATCH(0, IF(ISBLANK('Annex 2 Designated EHV charges'!$D$10:$D$400),1, COUNTIF(A$4:$A361, 'Annex 2 Designated EHV charges'!$D$10:$D$400)), 0)),"")</f>
        <v/>
      </c>
      <c r="B362" s="56"/>
      <c r="E362" s="56"/>
      <c r="F362" s="56"/>
      <c r="G362" s="56"/>
      <c r="H362" s="56"/>
      <c r="I362" s="56"/>
    </row>
    <row r="363" spans="1:9" x14ac:dyDescent="0.2">
      <c r="A363" s="56" t="str" cm="1">
        <f t="array" ref="A363">IFERROR(INDEX('Annex 2 Designated EHV charges'!$D$10:$D$400, MATCH(0, IF(ISBLANK('Annex 2 Designated EHV charges'!$D$10:$D$400),1, COUNTIF(A$4:$A362, 'Annex 2 Designated EHV charges'!$D$10:$D$400)), 0)),"")</f>
        <v/>
      </c>
      <c r="B363" s="56"/>
      <c r="E363" s="56"/>
      <c r="F363" s="56"/>
      <c r="G363" s="56"/>
      <c r="H363" s="56"/>
      <c r="I363" s="56"/>
    </row>
    <row r="364" spans="1:9" x14ac:dyDescent="0.2">
      <c r="A364" s="56" t="str" cm="1">
        <f t="array" ref="A364">IFERROR(INDEX('Annex 2 Designated EHV charges'!$D$10:$D$400, MATCH(0, IF(ISBLANK('Annex 2 Designated EHV charges'!$D$10:$D$400),1, COUNTIF(A$4:$A363, 'Annex 2 Designated EHV charges'!$D$10:$D$400)), 0)),"")</f>
        <v/>
      </c>
      <c r="B364" s="56"/>
      <c r="E364" s="56"/>
      <c r="F364" s="56"/>
      <c r="G364" s="56"/>
      <c r="H364" s="56"/>
      <c r="I364" s="56"/>
    </row>
    <row r="365" spans="1:9" x14ac:dyDescent="0.2">
      <c r="A365" s="56" t="str" cm="1">
        <f t="array" ref="A365">IFERROR(INDEX('Annex 2 Designated EHV charges'!$D$10:$D$400, MATCH(0, IF(ISBLANK('Annex 2 Designated EHV charges'!$D$10:$D$400),1, COUNTIF(A$4:$A364, 'Annex 2 Designated EHV charges'!$D$10:$D$400)), 0)),"")</f>
        <v/>
      </c>
      <c r="B365" s="56"/>
      <c r="E365" s="56"/>
      <c r="F365" s="56"/>
      <c r="G365" s="56"/>
      <c r="H365" s="56"/>
      <c r="I365" s="56"/>
    </row>
    <row r="366" spans="1:9" x14ac:dyDescent="0.2">
      <c r="A366" s="56" t="str" cm="1">
        <f t="array" ref="A366">IFERROR(INDEX('Annex 2 Designated EHV charges'!$D$10:$D$400, MATCH(0, IF(ISBLANK('Annex 2 Designated EHV charges'!$D$10:$D$400),1, COUNTIF(A$4:$A365, 'Annex 2 Designated EHV charges'!$D$10:$D$400)), 0)),"")</f>
        <v/>
      </c>
      <c r="B366" s="56"/>
      <c r="E366" s="56"/>
      <c r="F366" s="56"/>
      <c r="G366" s="56"/>
      <c r="H366" s="56"/>
      <c r="I366" s="56"/>
    </row>
    <row r="367" spans="1:9" x14ac:dyDescent="0.2">
      <c r="A367" s="56" t="str" cm="1">
        <f t="array" ref="A367">IFERROR(INDEX('Annex 2 Designated EHV charges'!$D$10:$D$400, MATCH(0, IF(ISBLANK('Annex 2 Designated EHV charges'!$D$10:$D$400),1, COUNTIF(A$4:$A366, 'Annex 2 Designated EHV charges'!$D$10:$D$400)), 0)),"")</f>
        <v/>
      </c>
      <c r="B367" s="56"/>
      <c r="E367" s="56"/>
      <c r="F367" s="56"/>
      <c r="G367" s="56"/>
      <c r="H367" s="56"/>
      <c r="I367" s="56"/>
    </row>
    <row r="368" spans="1:9" x14ac:dyDescent="0.2">
      <c r="A368" s="56" t="str" cm="1">
        <f t="array" ref="A368">IFERROR(INDEX('Annex 2 Designated EHV charges'!$D$10:$D$400, MATCH(0, IF(ISBLANK('Annex 2 Designated EHV charges'!$D$10:$D$400),1, COUNTIF(A$4:$A367, 'Annex 2 Designated EHV charges'!$D$10:$D$400)), 0)),"")</f>
        <v/>
      </c>
      <c r="B368" s="56"/>
      <c r="E368" s="56"/>
      <c r="F368" s="56"/>
      <c r="G368" s="56"/>
      <c r="H368" s="56"/>
      <c r="I368" s="56"/>
    </row>
    <row r="369" spans="1:9" x14ac:dyDescent="0.2">
      <c r="A369" s="56" t="str" cm="1">
        <f t="array" ref="A369">IFERROR(INDEX('Annex 2 Designated EHV charges'!$D$10:$D$400, MATCH(0, IF(ISBLANK('Annex 2 Designated EHV charges'!$D$10:$D$400),1, COUNTIF(A$4:$A368, 'Annex 2 Designated EHV charges'!$D$10:$D$400)), 0)),"")</f>
        <v/>
      </c>
      <c r="B369" s="56"/>
      <c r="E369" s="56"/>
      <c r="F369" s="56"/>
      <c r="G369" s="56"/>
      <c r="H369" s="56"/>
      <c r="I369" s="56"/>
    </row>
    <row r="370" spans="1:9" x14ac:dyDescent="0.2">
      <c r="A370" s="56" t="str" cm="1">
        <f t="array" ref="A370">IFERROR(INDEX('Annex 2 Designated EHV charges'!$D$10:$D$400, MATCH(0, IF(ISBLANK('Annex 2 Designated EHV charges'!$D$10:$D$400),1, COUNTIF(A$4:$A369, 'Annex 2 Designated EHV charges'!$D$10:$D$400)), 0)),"")</f>
        <v/>
      </c>
      <c r="B370" s="56"/>
      <c r="E370" s="56"/>
      <c r="F370" s="56"/>
      <c r="G370" s="56"/>
      <c r="H370" s="56"/>
      <c r="I370" s="56"/>
    </row>
    <row r="371" spans="1:9" x14ac:dyDescent="0.2">
      <c r="A371" s="56" t="str" cm="1">
        <f t="array" ref="A371">IFERROR(INDEX('Annex 2 Designated EHV charges'!$D$10:$D$400, MATCH(0, IF(ISBLANK('Annex 2 Designated EHV charges'!$D$10:$D$400),1, COUNTIF(A$4:$A370, 'Annex 2 Designated EHV charges'!$D$10:$D$400)), 0)),"")</f>
        <v/>
      </c>
      <c r="B371" s="56"/>
      <c r="E371" s="56"/>
      <c r="F371" s="56"/>
      <c r="G371" s="56"/>
      <c r="H371" s="56"/>
      <c r="I371" s="56"/>
    </row>
    <row r="372" spans="1:9" x14ac:dyDescent="0.2">
      <c r="A372" s="56" t="str" cm="1">
        <f t="array" ref="A372">IFERROR(INDEX('Annex 2 Designated EHV charges'!$D$10:$D$400, MATCH(0, IF(ISBLANK('Annex 2 Designated EHV charges'!$D$10:$D$400),1, COUNTIF(A$4:$A371, 'Annex 2 Designated EHV charges'!$D$10:$D$400)), 0)),"")</f>
        <v/>
      </c>
      <c r="B372" s="56"/>
      <c r="E372" s="56"/>
      <c r="F372" s="56"/>
      <c r="G372" s="56"/>
      <c r="H372" s="56"/>
      <c r="I372" s="56"/>
    </row>
    <row r="373" spans="1:9" x14ac:dyDescent="0.2">
      <c r="A373" s="56" t="str" cm="1">
        <f t="array" ref="A373">IFERROR(INDEX('Annex 2 Designated EHV charges'!$D$10:$D$400, MATCH(0, IF(ISBLANK('Annex 2 Designated EHV charges'!$D$10:$D$400),1, COUNTIF(A$4:$A372, 'Annex 2 Designated EHV charges'!$D$10:$D$400)), 0)),"")</f>
        <v/>
      </c>
      <c r="B373" s="56"/>
      <c r="E373" s="56"/>
      <c r="F373" s="56"/>
      <c r="G373" s="56"/>
      <c r="H373" s="56"/>
      <c r="I373" s="56"/>
    </row>
    <row r="374" spans="1:9" x14ac:dyDescent="0.2">
      <c r="A374" s="56" t="str" cm="1">
        <f t="array" ref="A374">IFERROR(INDEX('Annex 2 Designated EHV charges'!$D$10:$D$400, MATCH(0, IF(ISBLANK('Annex 2 Designated EHV charges'!$D$10:$D$400),1, COUNTIF(A$4:$A373, 'Annex 2 Designated EHV charges'!$D$10:$D$400)), 0)),"")</f>
        <v/>
      </c>
      <c r="B374" s="56"/>
      <c r="E374" s="56"/>
      <c r="F374" s="56"/>
      <c r="G374" s="56"/>
      <c r="H374" s="56"/>
      <c r="I374" s="56"/>
    </row>
    <row r="375" spans="1:9" x14ac:dyDescent="0.2">
      <c r="A375" s="56" t="str" cm="1">
        <f t="array" ref="A375">IFERROR(INDEX('Annex 2 Designated EHV charges'!$D$10:$D$400, MATCH(0, IF(ISBLANK('Annex 2 Designated EHV charges'!$D$10:$D$400),1, COUNTIF(A$4:$A374, 'Annex 2 Designated EHV charges'!$D$10:$D$400)), 0)),"")</f>
        <v/>
      </c>
      <c r="B375" s="56"/>
      <c r="E375" s="56"/>
      <c r="F375" s="56"/>
      <c r="G375" s="56"/>
      <c r="H375" s="56"/>
      <c r="I375" s="56"/>
    </row>
    <row r="376" spans="1:9" x14ac:dyDescent="0.2">
      <c r="A376" s="56" t="str" cm="1">
        <f t="array" ref="A376">IFERROR(INDEX('Annex 2 Designated EHV charges'!$D$10:$D$400, MATCH(0, IF(ISBLANK('Annex 2 Designated EHV charges'!$D$10:$D$400),1, COUNTIF(A$4:$A375, 'Annex 2 Designated EHV charges'!$D$10:$D$400)), 0)),"")</f>
        <v/>
      </c>
      <c r="B376" s="56"/>
      <c r="E376" s="56"/>
      <c r="F376" s="56"/>
      <c r="G376" s="56"/>
      <c r="H376" s="56"/>
      <c r="I376" s="56"/>
    </row>
    <row r="377" spans="1:9" x14ac:dyDescent="0.2">
      <c r="A377" s="56" t="str" cm="1">
        <f t="array" ref="A377">IFERROR(INDEX('Annex 2 Designated EHV charges'!$D$10:$D$400, MATCH(0, IF(ISBLANK('Annex 2 Designated EHV charges'!$D$10:$D$400),1, COUNTIF(A$4:$A376, 'Annex 2 Designated EHV charges'!$D$10:$D$400)), 0)),"")</f>
        <v/>
      </c>
      <c r="B377" s="56"/>
      <c r="E377" s="56"/>
      <c r="F377" s="56"/>
      <c r="G377" s="56"/>
      <c r="H377" s="56"/>
      <c r="I377" s="56"/>
    </row>
    <row r="378" spans="1:9" x14ac:dyDescent="0.2">
      <c r="A378" s="56" t="str" cm="1">
        <f t="array" ref="A378">IFERROR(INDEX('Annex 2 Designated EHV charges'!$D$10:$D$400, MATCH(0, IF(ISBLANK('Annex 2 Designated EHV charges'!$D$10:$D$400),1, COUNTIF(A$4:$A377, 'Annex 2 Designated EHV charges'!$D$10:$D$400)), 0)),"")</f>
        <v/>
      </c>
      <c r="B378" s="56"/>
      <c r="E378" s="56"/>
      <c r="F378" s="56"/>
      <c r="G378" s="56"/>
      <c r="H378" s="56"/>
      <c r="I378" s="56"/>
    </row>
    <row r="379" spans="1:9" x14ac:dyDescent="0.2">
      <c r="A379" s="56" t="str" cm="1">
        <f t="array" ref="A379">IFERROR(INDEX('Annex 2 Designated EHV charges'!$D$10:$D$400, MATCH(0, IF(ISBLANK('Annex 2 Designated EHV charges'!$D$10:$D$400),1, COUNTIF(A$4:$A378, 'Annex 2 Designated EHV charges'!$D$10:$D$400)), 0)),"")</f>
        <v/>
      </c>
      <c r="B379" s="56"/>
      <c r="E379" s="56"/>
      <c r="F379" s="56"/>
      <c r="G379" s="56"/>
      <c r="H379" s="56"/>
      <c r="I379" s="56"/>
    </row>
    <row r="380" spans="1:9" x14ac:dyDescent="0.2">
      <c r="A380" s="56" t="str" cm="1">
        <f t="array" ref="A380">IFERROR(INDEX('Annex 2 Designated EHV charges'!$D$10:$D$400, MATCH(0, IF(ISBLANK('Annex 2 Designated EHV charges'!$D$10:$D$400),1, COUNTIF(A$4:$A379, 'Annex 2 Designated EHV charges'!$D$10:$D$400)), 0)),"")</f>
        <v/>
      </c>
      <c r="B380" s="56"/>
      <c r="E380" s="56"/>
      <c r="F380" s="56"/>
      <c r="G380" s="56"/>
      <c r="H380" s="56"/>
      <c r="I380" s="56"/>
    </row>
    <row r="381" spans="1:9" x14ac:dyDescent="0.2">
      <c r="A381" s="56" t="str" cm="1">
        <f t="array" ref="A381">IFERROR(INDEX('Annex 2 Designated EHV charges'!$D$10:$D$400, MATCH(0, IF(ISBLANK('Annex 2 Designated EHV charges'!$D$10:$D$400),1, COUNTIF(A$4:$A380, 'Annex 2 Designated EHV charges'!$D$10:$D$400)), 0)),"")</f>
        <v/>
      </c>
      <c r="B381" s="56"/>
      <c r="E381" s="56"/>
      <c r="F381" s="56"/>
      <c r="G381" s="56"/>
      <c r="H381" s="56"/>
      <c r="I381" s="56"/>
    </row>
    <row r="382" spans="1:9" x14ac:dyDescent="0.2">
      <c r="A382" s="56" t="str" cm="1">
        <f t="array" ref="A382">IFERROR(INDEX('Annex 2 Designated EHV charges'!$D$10:$D$400, MATCH(0, IF(ISBLANK('Annex 2 Designated EHV charges'!$D$10:$D$400),1, COUNTIF(A$4:$A381, 'Annex 2 Designated EHV charges'!$D$10:$D$400)), 0)),"")</f>
        <v/>
      </c>
      <c r="B382" s="56"/>
      <c r="E382" s="56"/>
      <c r="F382" s="56"/>
      <c r="G382" s="56"/>
      <c r="H382" s="56"/>
      <c r="I382" s="56"/>
    </row>
    <row r="383" spans="1:9" x14ac:dyDescent="0.2">
      <c r="A383" s="56" t="str" cm="1">
        <f t="array" ref="A383">IFERROR(INDEX('Annex 2 Designated EHV charges'!$D$10:$D$400, MATCH(0, IF(ISBLANK('Annex 2 Designated EHV charges'!$D$10:$D$400),1, COUNTIF(A$4:$A382, 'Annex 2 Designated EHV charges'!$D$10:$D$400)), 0)),"")</f>
        <v/>
      </c>
      <c r="B383" s="56"/>
      <c r="E383" s="56"/>
      <c r="F383" s="56"/>
      <c r="G383" s="56"/>
      <c r="H383" s="56"/>
      <c r="I383" s="56"/>
    </row>
    <row r="384" spans="1:9" x14ac:dyDescent="0.2">
      <c r="A384" s="56" t="str" cm="1">
        <f t="array" ref="A384">IFERROR(INDEX('Annex 2 Designated EHV charges'!$D$10:$D$400, MATCH(0, IF(ISBLANK('Annex 2 Designated EHV charges'!$D$10:$D$400),1, COUNTIF(A$4:$A383, 'Annex 2 Designated EHV charges'!$D$10:$D$400)), 0)),"")</f>
        <v/>
      </c>
      <c r="B384" s="56"/>
      <c r="E384" s="56"/>
      <c r="F384" s="56"/>
      <c r="G384" s="56"/>
      <c r="H384" s="56"/>
      <c r="I384" s="56"/>
    </row>
    <row r="385" spans="1:9" x14ac:dyDescent="0.2">
      <c r="A385" s="56" t="str" cm="1">
        <f t="array" ref="A385">IFERROR(INDEX('Annex 2 Designated EHV charges'!$D$10:$D$400, MATCH(0, IF(ISBLANK('Annex 2 Designated EHV charges'!$D$10:$D$400),1, COUNTIF(A$4:$A384, 'Annex 2 Designated EHV charges'!$D$10:$D$400)), 0)),"")</f>
        <v/>
      </c>
      <c r="B385" s="56"/>
      <c r="E385" s="56"/>
      <c r="F385" s="56"/>
      <c r="G385" s="56"/>
      <c r="H385" s="56"/>
      <c r="I385" s="56"/>
    </row>
    <row r="386" spans="1:9" x14ac:dyDescent="0.2">
      <c r="A386" s="56" t="str" cm="1">
        <f t="array" ref="A386">IFERROR(INDEX('Annex 2 Designated EHV charges'!$D$10:$D$400, MATCH(0, IF(ISBLANK('Annex 2 Designated EHV charges'!$D$10:$D$400),1, COUNTIF(A$4:$A385, 'Annex 2 Designated EHV charges'!$D$10:$D$400)), 0)),"")</f>
        <v/>
      </c>
      <c r="B386" s="56"/>
      <c r="E386" s="56"/>
      <c r="F386" s="56"/>
      <c r="G386" s="56"/>
      <c r="H386" s="56"/>
      <c r="I386" s="56"/>
    </row>
    <row r="387" spans="1:9" x14ac:dyDescent="0.2">
      <c r="A387" s="56" t="str" cm="1">
        <f t="array" ref="A387">IFERROR(INDEX('Annex 2 Designated EHV charges'!$D$10:$D$400, MATCH(0, IF(ISBLANK('Annex 2 Designated EHV charges'!$D$10:$D$400),1, COUNTIF(A$4:$A386, 'Annex 2 Designated EHV charges'!$D$10:$D$400)), 0)),"")</f>
        <v/>
      </c>
      <c r="B387" s="56"/>
      <c r="E387" s="56"/>
      <c r="F387" s="56"/>
      <c r="G387" s="56"/>
      <c r="H387" s="56"/>
      <c r="I387" s="56"/>
    </row>
    <row r="388" spans="1:9" x14ac:dyDescent="0.2">
      <c r="A388" s="56" t="str" cm="1">
        <f t="array" ref="A388">IFERROR(INDEX('Annex 2 Designated EHV charges'!$D$10:$D$400, MATCH(0, IF(ISBLANK('Annex 2 Designated EHV charges'!$D$10:$D$400),1, COUNTIF(A$4:$A387, 'Annex 2 Designated EHV charges'!$D$10:$D$400)), 0)),"")</f>
        <v/>
      </c>
      <c r="B388" s="56"/>
      <c r="E388" s="56"/>
      <c r="F388" s="56"/>
      <c r="G388" s="56"/>
      <c r="H388" s="56"/>
      <c r="I388" s="56"/>
    </row>
    <row r="389" spans="1:9" x14ac:dyDescent="0.2">
      <c r="A389" s="56" t="str" cm="1">
        <f t="array" ref="A389">IFERROR(INDEX('Annex 2 Designated EHV charges'!$D$10:$D$400, MATCH(0, IF(ISBLANK('Annex 2 Designated EHV charges'!$D$10:$D$400),1, COUNTIF(A$4:$A388, 'Annex 2 Designated EHV charges'!$D$10:$D$400)), 0)),"")</f>
        <v/>
      </c>
      <c r="B389" s="56"/>
      <c r="E389" s="56"/>
      <c r="F389" s="56"/>
      <c r="G389" s="56"/>
      <c r="H389" s="56"/>
      <c r="I389" s="56"/>
    </row>
    <row r="390" spans="1:9" x14ac:dyDescent="0.2">
      <c r="A390" s="56" t="str" cm="1">
        <f t="array" ref="A390">IFERROR(INDEX('Annex 2 Designated EHV charges'!$D$10:$D$400, MATCH(0, IF(ISBLANK('Annex 2 Designated EHV charges'!$D$10:$D$400),1, COUNTIF(A$4:$A389, 'Annex 2 Designated EHV charges'!$D$10:$D$400)), 0)),"")</f>
        <v/>
      </c>
      <c r="B390" s="56"/>
      <c r="E390" s="56"/>
      <c r="F390" s="56"/>
      <c r="G390" s="56"/>
      <c r="H390" s="56"/>
      <c r="I390" s="56"/>
    </row>
    <row r="391" spans="1:9" x14ac:dyDescent="0.2">
      <c r="A391" s="56" t="str" cm="1">
        <f t="array" ref="A391">IFERROR(INDEX('Annex 2 Designated EHV charges'!$D$10:$D$400, MATCH(0, IF(ISBLANK('Annex 2 Designated EHV charges'!$D$10:$D$400),1, COUNTIF(A$4:$A390, 'Annex 2 Designated EHV charges'!$D$10:$D$400)), 0)),"")</f>
        <v/>
      </c>
      <c r="B391" s="56"/>
      <c r="E391" s="56"/>
      <c r="F391" s="56"/>
      <c r="G391" s="56"/>
      <c r="H391" s="56"/>
      <c r="I391" s="56"/>
    </row>
    <row r="392" spans="1:9" x14ac:dyDescent="0.2">
      <c r="A392" s="56" t="str" cm="1">
        <f t="array" ref="A392">IFERROR(INDEX('Annex 2 Designated EHV charges'!$D$10:$D$400, MATCH(0, IF(ISBLANK('Annex 2 Designated EHV charges'!$D$10:$D$400),1, COUNTIF(A$4:$A391, 'Annex 2 Designated EHV charges'!$D$10:$D$400)), 0)),"")</f>
        <v/>
      </c>
      <c r="B392" s="56"/>
      <c r="E392" s="56"/>
      <c r="F392" s="56"/>
      <c r="G392" s="56"/>
      <c r="H392" s="56"/>
      <c r="I392" s="56"/>
    </row>
    <row r="393" spans="1:9" x14ac:dyDescent="0.2">
      <c r="A393" s="56" t="str" cm="1">
        <f t="array" ref="A393">IFERROR(INDEX('Annex 2 Designated EHV charges'!$D$10:$D$400, MATCH(0, IF(ISBLANK('Annex 2 Designated EHV charges'!$D$10:$D$400),1, COUNTIF(A$4:$A392, 'Annex 2 Designated EHV charges'!$D$10:$D$400)), 0)),"")</f>
        <v/>
      </c>
      <c r="B393" s="56"/>
      <c r="E393" s="56"/>
      <c r="F393" s="56"/>
      <c r="G393" s="56"/>
      <c r="H393" s="56"/>
      <c r="I393" s="56"/>
    </row>
    <row r="394" spans="1:9" x14ac:dyDescent="0.2">
      <c r="A394" s="56" t="str" cm="1">
        <f t="array" ref="A394">IFERROR(INDEX('Annex 2 Designated EHV charges'!$D$10:$D$400, MATCH(0, IF(ISBLANK('Annex 2 Designated EHV charges'!$D$10:$D$400),1, COUNTIF(A$4:$A393, 'Annex 2 Designated EHV charges'!$D$10:$D$400)), 0)),"")</f>
        <v/>
      </c>
      <c r="B394" s="56"/>
      <c r="E394" s="56"/>
      <c r="F394" s="56"/>
      <c r="G394" s="56"/>
      <c r="H394" s="56"/>
      <c r="I394" s="56"/>
    </row>
    <row r="395" spans="1:9" x14ac:dyDescent="0.2">
      <c r="A395" s="56" t="str" cm="1">
        <f t="array" ref="A395">IFERROR(INDEX('Annex 2 Designated EHV charges'!$D$10:$D$400, MATCH(0, IF(ISBLANK('Annex 2 Designated EHV charges'!$D$10:$D$400),1, COUNTIF(A$4:$A394, 'Annex 2 Designated EHV charges'!$D$10:$D$400)), 0)),"")</f>
        <v/>
      </c>
      <c r="B395" s="56"/>
      <c r="E395" s="56"/>
      <c r="F395" s="56"/>
      <c r="G395" s="56"/>
      <c r="H395" s="56"/>
      <c r="I395" s="56"/>
    </row>
    <row r="396" spans="1:9" x14ac:dyDescent="0.2">
      <c r="A396" s="56" t="str" cm="1">
        <f t="array" ref="A396">IFERROR(INDEX('Annex 2 Designated EHV charges'!$D$10:$D$400, MATCH(0, IF(ISBLANK('Annex 2 Designated EHV charges'!$D$10:$D$400),1, COUNTIF(A$4:$A395, 'Annex 2 Designated EHV charges'!$D$10:$D$400)), 0)),"")</f>
        <v/>
      </c>
      <c r="B396" s="56"/>
      <c r="E396" s="56"/>
      <c r="F396" s="56"/>
      <c r="G396" s="56"/>
      <c r="H396" s="56"/>
      <c r="I396" s="56"/>
    </row>
    <row r="397" spans="1:9" x14ac:dyDescent="0.2">
      <c r="A397" s="56" t="str" cm="1">
        <f t="array" ref="A397">IFERROR(INDEX('Annex 2 Designated EHV charges'!$D$10:$D$400, MATCH(0, IF(ISBLANK('Annex 2 Designated EHV charges'!$D$10:$D$400),1, COUNTIF(A$4:$A396, 'Annex 2 Designated EHV charges'!$D$10:$D$400)), 0)),"")</f>
        <v/>
      </c>
      <c r="B397" s="56"/>
      <c r="E397" s="56"/>
      <c r="F397" s="56"/>
      <c r="G397" s="56"/>
      <c r="H397" s="56"/>
      <c r="I397" s="56"/>
    </row>
    <row r="398" spans="1:9" x14ac:dyDescent="0.2">
      <c r="A398" s="56" t="str" cm="1">
        <f t="array" ref="A398">IFERROR(INDEX('Annex 2 Designated EHV charges'!$D$10:$D$400, MATCH(0, IF(ISBLANK('Annex 2 Designated EHV charges'!$D$10:$D$400),1, COUNTIF(A$4:$A397, 'Annex 2 Designated EHV charges'!$D$10:$D$400)), 0)),"")</f>
        <v/>
      </c>
      <c r="B398" s="56"/>
      <c r="E398" s="56"/>
      <c r="F398" s="56"/>
      <c r="G398" s="56"/>
      <c r="H398" s="56"/>
      <c r="I398" s="56"/>
    </row>
    <row r="399" spans="1:9" x14ac:dyDescent="0.2">
      <c r="A399" s="56" t="str" cm="1">
        <f t="array" ref="A399">IFERROR(INDEX('Annex 2 Designated EHV charges'!$D$10:$D$400, MATCH(0, IF(ISBLANK('Annex 2 Designated EHV charges'!$D$10:$D$400),1, COUNTIF(A$4:$A398, 'Annex 2 Designated EHV charges'!$D$10:$D$400)), 0)),"")</f>
        <v/>
      </c>
      <c r="B399" s="56"/>
      <c r="E399" s="56"/>
      <c r="F399" s="56"/>
      <c r="G399" s="56"/>
      <c r="H399" s="56"/>
      <c r="I399" s="56"/>
    </row>
    <row r="400" spans="1:9" x14ac:dyDescent="0.2">
      <c r="A400" s="56" t="str" cm="1">
        <f t="array" ref="A400">IFERROR(INDEX('Annex 2 Designated EHV charges'!$D$10:$D$400, MATCH(0, IF(ISBLANK('Annex 2 Designated EHV charges'!$D$10:$D$400),1, COUNTIF(A$4:$A399, 'Annex 2 Designated EHV charges'!$D$10:$D$400)), 0)),"")</f>
        <v/>
      </c>
      <c r="B400" s="56"/>
      <c r="E400" s="56"/>
      <c r="F400" s="56"/>
      <c r="G400" s="56"/>
      <c r="H400" s="56"/>
      <c r="I400" s="56"/>
    </row>
    <row r="401" spans="1:9" x14ac:dyDescent="0.2">
      <c r="A401" s="56" t="str" cm="1">
        <f t="array" ref="A401">IFERROR(INDEX('Annex 2 Designated EHV charges'!$D$10:$D$400, MATCH(0, IF(ISBLANK('Annex 2 Designated EHV charges'!$D$10:$D$400),1, COUNTIF(A$4:$A400, 'Annex 2 Designated EHV charges'!$D$10:$D$400)), 0)),"")</f>
        <v/>
      </c>
      <c r="B401" s="56"/>
      <c r="E401" s="56"/>
      <c r="F401" s="56"/>
      <c r="G401" s="56"/>
      <c r="H401" s="56"/>
      <c r="I401" s="56"/>
    </row>
    <row r="402" spans="1:9" x14ac:dyDescent="0.2">
      <c r="A402" s="56" t="str" cm="1">
        <f t="array" ref="A402">IFERROR(INDEX('Annex 2 Designated EHV charges'!$D$10:$D$400, MATCH(0, IF(ISBLANK('Annex 2 Designated EHV charges'!$D$10:$D$400),1, COUNTIF(A$4:$A401, 'Annex 2 Designated EHV charges'!$D$10:$D$400)), 0)),"")</f>
        <v/>
      </c>
      <c r="B402" s="56"/>
      <c r="E402" s="56"/>
      <c r="F402" s="56"/>
      <c r="G402" s="56"/>
      <c r="H402" s="56"/>
      <c r="I402" s="56"/>
    </row>
    <row r="403" spans="1:9" x14ac:dyDescent="0.2">
      <c r="A403" s="56" t="str" cm="1">
        <f t="array" ref="A403">IFERROR(INDEX('Annex 2 Designated EHV charges'!$D$10:$D$400, MATCH(0, IF(ISBLANK('Annex 2 Designated EHV charges'!$D$10:$D$400),1, COUNTIF(A$4:$A402, 'Annex 2 Designated EHV charges'!$D$10:$D$400)), 0)),"")</f>
        <v/>
      </c>
      <c r="B403" s="56"/>
      <c r="E403" s="56"/>
      <c r="F403" s="56"/>
      <c r="G403" s="56"/>
      <c r="H403" s="56"/>
      <c r="I403" s="56"/>
    </row>
    <row r="404" spans="1:9" x14ac:dyDescent="0.2">
      <c r="A404" s="56" t="str" cm="1">
        <f t="array" ref="A404">IFERROR(INDEX('Annex 2 Designated EHV charges'!$D$10:$D$400, MATCH(0, IF(ISBLANK('Annex 2 Designated EHV charges'!$D$10:$D$400),1, COUNTIF(A$4:$A403, 'Annex 2 Designated EHV charges'!$D$10:$D$400)), 0)),"")</f>
        <v/>
      </c>
      <c r="B404" s="56"/>
      <c r="E404" s="56"/>
      <c r="F404" s="56"/>
      <c r="G404" s="56"/>
      <c r="H404" s="56"/>
      <c r="I404" s="56"/>
    </row>
    <row r="405" spans="1:9" x14ac:dyDescent="0.2">
      <c r="A405" s="56" t="str" cm="1">
        <f t="array" ref="A405">IFERROR(INDEX('Annex 2 Designated EHV charges'!$D$10:$D$400, MATCH(0, IF(ISBLANK('Annex 2 Designated EHV charges'!$D$10:$D$400),1, COUNTIF(A$4:$A404, 'Annex 2 Designated EHV charges'!$D$10:$D$400)), 0)),"")</f>
        <v/>
      </c>
      <c r="B405" s="56"/>
      <c r="E405" s="56"/>
      <c r="F405" s="56"/>
      <c r="G405" s="56"/>
      <c r="H405" s="56"/>
      <c r="I405" s="56"/>
    </row>
    <row r="406" spans="1:9" x14ac:dyDescent="0.2">
      <c r="A406" s="56" t="str" cm="1">
        <f t="array" ref="A406">IFERROR(INDEX('Annex 2 Designated EHV charges'!$D$10:$D$400, MATCH(0, IF(ISBLANK('Annex 2 Designated EHV charges'!$D$10:$D$400),1, COUNTIF(A$4:$A405, 'Annex 2 Designated EHV charges'!$D$10:$D$400)), 0)),"")</f>
        <v/>
      </c>
      <c r="B406" s="56"/>
      <c r="E406" s="56"/>
      <c r="F406" s="56"/>
      <c r="G406" s="56"/>
      <c r="H406" s="56"/>
      <c r="I406" s="56"/>
    </row>
    <row r="407" spans="1:9" x14ac:dyDescent="0.2">
      <c r="A407" s="56" t="str" cm="1">
        <f t="array" ref="A407">IFERROR(INDEX('Annex 2 Designated EHV charges'!$D$10:$D$400, MATCH(0, IF(ISBLANK('Annex 2 Designated EHV charges'!$D$10:$D$400),1, COUNTIF(A$4:$A406, 'Annex 2 Designated EHV charges'!$D$10:$D$400)), 0)),"")</f>
        <v/>
      </c>
      <c r="B407" s="56"/>
      <c r="E407" s="56"/>
      <c r="F407" s="56"/>
      <c r="G407" s="56"/>
      <c r="H407" s="56"/>
      <c r="I407" s="56"/>
    </row>
    <row r="408" spans="1:9" x14ac:dyDescent="0.2">
      <c r="A408" s="56" t="str" cm="1">
        <f t="array" ref="A408">IFERROR(INDEX('Annex 2 Designated EHV charges'!$D$10:$D$400, MATCH(0, IF(ISBLANK('Annex 2 Designated EHV charges'!$D$10:$D$400),1, COUNTIF(A$4:$A407, 'Annex 2 Designated EHV charges'!$D$10:$D$400)), 0)),"")</f>
        <v/>
      </c>
      <c r="B408" s="56"/>
      <c r="E408" s="56"/>
      <c r="F408" s="56"/>
      <c r="G408" s="56"/>
      <c r="H408" s="56"/>
      <c r="I408" s="56"/>
    </row>
    <row r="409" spans="1:9" x14ac:dyDescent="0.2">
      <c r="A409" s="56" t="str" cm="1">
        <f t="array" ref="A409">IFERROR(INDEX('Annex 2 Designated EHV charges'!$D$10:$D$400, MATCH(0, IF(ISBLANK('Annex 2 Designated EHV charges'!$D$10:$D$400),1, COUNTIF(A$4:$A408, 'Annex 2 Designated EHV charges'!$D$10:$D$400)), 0)),"")</f>
        <v/>
      </c>
      <c r="B409" s="56"/>
      <c r="E409" s="56"/>
      <c r="F409" s="56"/>
      <c r="G409" s="56"/>
      <c r="H409" s="56"/>
      <c r="I409" s="56"/>
    </row>
    <row r="410" spans="1:9" x14ac:dyDescent="0.2">
      <c r="A410" s="56" t="str" cm="1">
        <f t="array" ref="A410">IFERROR(INDEX('Annex 2 Designated EHV charges'!$D$10:$D$400, MATCH(0, IF(ISBLANK('Annex 2 Designated EHV charges'!$D$10:$D$400),1, COUNTIF(A$4:$A409, 'Annex 2 Designated EHV charges'!$D$10:$D$400)), 0)),"")</f>
        <v/>
      </c>
      <c r="B410" s="56"/>
      <c r="E410" s="56"/>
      <c r="F410" s="56"/>
      <c r="G410" s="56"/>
      <c r="H410" s="56"/>
      <c r="I410" s="56"/>
    </row>
    <row r="411" spans="1:9" x14ac:dyDescent="0.2">
      <c r="A411" s="56" t="str" cm="1">
        <f t="array" ref="A411">IFERROR(INDEX('Annex 2 Designated EHV charges'!$D$10:$D$400, MATCH(0, IF(ISBLANK('Annex 2 Designated EHV charges'!$D$10:$D$400),1, COUNTIF(A$4:$A410, 'Annex 2 Designated EHV charges'!$D$10:$D$400)), 0)),"")</f>
        <v/>
      </c>
      <c r="B411" s="56"/>
      <c r="E411" s="56"/>
      <c r="F411" s="56"/>
      <c r="G411" s="56"/>
      <c r="H411" s="56"/>
      <c r="I411" s="56"/>
    </row>
    <row r="412" spans="1:9" x14ac:dyDescent="0.2">
      <c r="A412" s="56" t="str" cm="1">
        <f t="array" ref="A412">IFERROR(INDEX('Annex 2 Designated EHV charges'!$D$10:$D$400, MATCH(0, IF(ISBLANK('Annex 2 Designated EHV charges'!$D$10:$D$400),1, COUNTIF(A$4:$A411, 'Annex 2 Designated EHV charges'!$D$10:$D$400)), 0)),"")</f>
        <v/>
      </c>
      <c r="B412" s="56"/>
      <c r="E412" s="56"/>
      <c r="F412" s="56"/>
      <c r="G412" s="56"/>
      <c r="H412" s="56"/>
      <c r="I412" s="56"/>
    </row>
    <row r="413" spans="1:9" x14ac:dyDescent="0.2">
      <c r="A413" s="56" t="str" cm="1">
        <f t="array" ref="A413">IFERROR(INDEX('Annex 2 Designated EHV charges'!$D$10:$D$400, MATCH(0, IF(ISBLANK('Annex 2 Designated EHV charges'!$D$10:$D$400),1, COUNTIF(A$4:$A412, 'Annex 2 Designated EHV charges'!$D$10:$D$400)), 0)),"")</f>
        <v/>
      </c>
      <c r="B413" s="56"/>
      <c r="E413" s="56"/>
      <c r="F413" s="56"/>
      <c r="G413" s="56"/>
      <c r="H413" s="56"/>
      <c r="I413" s="56"/>
    </row>
    <row r="414" spans="1:9" x14ac:dyDescent="0.2">
      <c r="A414" s="56" t="str" cm="1">
        <f t="array" ref="A414">IFERROR(INDEX('Annex 2 Designated EHV charges'!$D$10:$D$400, MATCH(0, IF(ISBLANK('Annex 2 Designated EHV charges'!$D$10:$D$400),1, COUNTIF(A$4:$A413, 'Annex 2 Designated EHV charges'!$D$10:$D$400)), 0)),"")</f>
        <v/>
      </c>
      <c r="B414" s="56"/>
      <c r="E414" s="56"/>
      <c r="F414" s="56"/>
      <c r="G414" s="56"/>
      <c r="H414" s="56"/>
      <c r="I414" s="56"/>
    </row>
    <row r="415" spans="1:9" x14ac:dyDescent="0.2">
      <c r="A415" s="56" t="str" cm="1">
        <f t="array" ref="A415">IFERROR(INDEX('Annex 2 Designated EHV charges'!$D$10:$D$400, MATCH(0, IF(ISBLANK('Annex 2 Designated EHV charges'!$D$10:$D$400),1, COUNTIF(A$4:$A414, 'Annex 2 Designated EHV charges'!$D$10:$D$400)), 0)),"")</f>
        <v/>
      </c>
      <c r="B415" s="56"/>
      <c r="E415" s="56"/>
      <c r="F415" s="56"/>
      <c r="G415" s="56"/>
      <c r="H415" s="56"/>
      <c r="I415" s="56"/>
    </row>
    <row r="416" spans="1:9" x14ac:dyDescent="0.2">
      <c r="A416" s="56" t="str" cm="1">
        <f t="array" ref="A416">IFERROR(INDEX('Annex 2 Designated EHV charges'!$D$10:$D$400, MATCH(0, IF(ISBLANK('Annex 2 Designated EHV charges'!$D$10:$D$400),1, COUNTIF(A$4:$A415, 'Annex 2 Designated EHV charges'!$D$10:$D$400)), 0)),"")</f>
        <v/>
      </c>
      <c r="B416" s="56"/>
      <c r="E416" s="56"/>
      <c r="F416" s="56"/>
      <c r="G416" s="56"/>
      <c r="H416" s="56"/>
      <c r="I416" s="56"/>
    </row>
    <row r="417" spans="1:9" x14ac:dyDescent="0.2">
      <c r="A417" s="56" t="str" cm="1">
        <f t="array" ref="A417">IFERROR(INDEX('Annex 2 Designated EHV charges'!$D$10:$D$400, MATCH(0, IF(ISBLANK('Annex 2 Designated EHV charges'!$D$10:$D$400),1, COUNTIF(A$4:$A416, 'Annex 2 Designated EHV charges'!$D$10:$D$400)), 0)),"")</f>
        <v/>
      </c>
      <c r="B417" s="56"/>
      <c r="E417" s="56"/>
      <c r="F417" s="56"/>
      <c r="G417" s="56"/>
      <c r="H417" s="56"/>
      <c r="I417" s="56"/>
    </row>
    <row r="418" spans="1:9" x14ac:dyDescent="0.2">
      <c r="A418" s="56" t="str" cm="1">
        <f t="array" ref="A418">IFERROR(INDEX('Annex 2 Designated EHV charges'!$D$10:$D$400, MATCH(0, IF(ISBLANK('Annex 2 Designated EHV charges'!$D$10:$D$400),1, COUNTIF(A$4:$A417, 'Annex 2 Designated EHV charges'!$D$10:$D$400)), 0)),"")</f>
        <v/>
      </c>
      <c r="B418" s="56"/>
      <c r="E418" s="56"/>
      <c r="F418" s="56"/>
      <c r="G418" s="56"/>
      <c r="H418" s="56"/>
      <c r="I418" s="56"/>
    </row>
    <row r="419" spans="1:9" x14ac:dyDescent="0.2">
      <c r="A419" s="56" t="str" cm="1">
        <f t="array" ref="A419">IFERROR(INDEX('Annex 2 Designated EHV charges'!$D$10:$D$400, MATCH(0, IF(ISBLANK('Annex 2 Designated EHV charges'!$D$10:$D$400),1, COUNTIF(A$4:$A418, 'Annex 2 Designated EHV charges'!$D$10:$D$400)), 0)),"")</f>
        <v/>
      </c>
      <c r="B419" s="56"/>
      <c r="E419" s="56"/>
      <c r="F419" s="56"/>
      <c r="G419" s="56"/>
      <c r="H419" s="56"/>
      <c r="I419" s="56"/>
    </row>
    <row r="420" spans="1:9" x14ac:dyDescent="0.2">
      <c r="A420" s="56" t="str" cm="1">
        <f t="array" ref="A420">IFERROR(INDEX('Annex 2 Designated EHV charges'!$D$10:$D$400, MATCH(0, IF(ISBLANK('Annex 2 Designated EHV charges'!$D$10:$D$400),1, COUNTIF(A$4:$A419, 'Annex 2 Designated EHV charges'!$D$10:$D$400)), 0)),"")</f>
        <v/>
      </c>
      <c r="B420" s="56"/>
      <c r="E420" s="56"/>
      <c r="F420" s="56"/>
      <c r="G420" s="56"/>
      <c r="H420" s="56"/>
      <c r="I420" s="56"/>
    </row>
    <row r="421" spans="1:9" x14ac:dyDescent="0.2">
      <c r="A421" s="56" t="str" cm="1">
        <f t="array" ref="A421">IFERROR(INDEX('Annex 2 Designated EHV charges'!$D$10:$D$400, MATCH(0, IF(ISBLANK('Annex 2 Designated EHV charges'!$D$10:$D$400),1, COUNTIF(A$4:$A420, 'Annex 2 Designated EHV charges'!$D$10:$D$400)), 0)),"")</f>
        <v/>
      </c>
      <c r="B421" s="56"/>
      <c r="E421" s="56"/>
      <c r="F421" s="56"/>
      <c r="G421" s="56"/>
      <c r="H421" s="56"/>
      <c r="I421" s="56"/>
    </row>
    <row r="422" spans="1:9" x14ac:dyDescent="0.2">
      <c r="A422" s="56" t="str" cm="1">
        <f t="array" ref="A422">IFERROR(INDEX('Annex 2 Designated EHV charges'!$D$10:$D$400, MATCH(0, IF(ISBLANK('Annex 2 Designated EHV charges'!$D$10:$D$400),1, COUNTIF(A$4:$A421, 'Annex 2 Designated EHV charges'!$D$10:$D$400)), 0)),"")</f>
        <v/>
      </c>
      <c r="B422" s="56"/>
      <c r="E422" s="56"/>
      <c r="F422" s="56"/>
      <c r="G422" s="56"/>
      <c r="H422" s="56"/>
      <c r="I422" s="56"/>
    </row>
    <row r="423" spans="1:9" x14ac:dyDescent="0.2">
      <c r="A423" s="56" t="str" cm="1">
        <f t="array" ref="A423">IFERROR(INDEX('Annex 2 Designated EHV charges'!$D$10:$D$400, MATCH(0, IF(ISBLANK('Annex 2 Designated EHV charges'!$D$10:$D$400),1, COUNTIF(A$4:$A422, 'Annex 2 Designated EHV charges'!$D$10:$D$400)), 0)),"")</f>
        <v/>
      </c>
      <c r="B423" s="56"/>
      <c r="E423" s="56"/>
      <c r="F423" s="56"/>
      <c r="G423" s="56"/>
      <c r="H423" s="56"/>
      <c r="I423" s="56"/>
    </row>
    <row r="424" spans="1:9" x14ac:dyDescent="0.2">
      <c r="A424" s="56" t="str" cm="1">
        <f t="array" ref="A424">IFERROR(INDEX('Annex 2 Designated EHV charges'!$D$10:$D$400, MATCH(0, IF(ISBLANK('Annex 2 Designated EHV charges'!$D$10:$D$400),1, COUNTIF(A$4:$A423, 'Annex 2 Designated EHV charges'!$D$10:$D$400)), 0)),"")</f>
        <v/>
      </c>
      <c r="B424" s="56"/>
      <c r="E424" s="56"/>
      <c r="F424" s="56"/>
      <c r="G424" s="56"/>
      <c r="H424" s="56"/>
      <c r="I424" s="56"/>
    </row>
    <row r="425" spans="1:9" x14ac:dyDescent="0.2">
      <c r="A425" s="56" t="str" cm="1">
        <f t="array" ref="A425">IFERROR(INDEX('Annex 2 Designated EHV charges'!$D$10:$D$400, MATCH(0, IF(ISBLANK('Annex 2 Designated EHV charges'!$D$10:$D$400),1, COUNTIF(A$4:$A424, 'Annex 2 Designated EHV charges'!$D$10:$D$400)), 0)),"")</f>
        <v/>
      </c>
      <c r="B425" s="56"/>
      <c r="E425" s="56"/>
      <c r="F425" s="56"/>
      <c r="G425" s="56"/>
      <c r="H425" s="56"/>
      <c r="I425" s="56"/>
    </row>
    <row r="426" spans="1:9" x14ac:dyDescent="0.2">
      <c r="A426" s="56" t="str" cm="1">
        <f t="array" ref="A426">IFERROR(INDEX('Annex 2 Designated EHV charges'!$D$10:$D$400, MATCH(0, IF(ISBLANK('Annex 2 Designated EHV charges'!$D$10:$D$400),1, COUNTIF(A$4:$A425, 'Annex 2 Designated EHV charges'!$D$10:$D$400)), 0)),"")</f>
        <v/>
      </c>
      <c r="B426" s="56"/>
      <c r="E426" s="56"/>
      <c r="F426" s="56"/>
      <c r="G426" s="56"/>
      <c r="H426" s="56"/>
      <c r="I426" s="56"/>
    </row>
    <row r="427" spans="1:9" x14ac:dyDescent="0.2">
      <c r="A427" s="56" t="str" cm="1">
        <f t="array" ref="A427">IFERROR(INDEX('Annex 2 Designated EHV charges'!$D$10:$D$400, MATCH(0, IF(ISBLANK('Annex 2 Designated EHV charges'!$D$10:$D$400),1, COUNTIF(A$4:$A426, 'Annex 2 Designated EHV charges'!$D$10:$D$400)), 0)),"")</f>
        <v/>
      </c>
      <c r="B427" s="56"/>
      <c r="E427" s="56"/>
      <c r="F427" s="56"/>
      <c r="G427" s="56"/>
      <c r="H427" s="56"/>
      <c r="I427" s="56"/>
    </row>
    <row r="428" spans="1:9" x14ac:dyDescent="0.2">
      <c r="A428" s="56" t="str" cm="1">
        <f t="array" ref="A428">IFERROR(INDEX('Annex 2 Designated EHV charges'!$D$10:$D$400, MATCH(0, IF(ISBLANK('Annex 2 Designated EHV charges'!$D$10:$D$400),1, COUNTIF(A$4:$A427, 'Annex 2 Designated EHV charges'!$D$10:$D$400)), 0)),"")</f>
        <v/>
      </c>
      <c r="B428" s="56"/>
      <c r="E428" s="56"/>
      <c r="F428" s="56"/>
      <c r="G428" s="56"/>
      <c r="H428" s="56"/>
      <c r="I428" s="56"/>
    </row>
    <row r="429" spans="1:9" x14ac:dyDescent="0.2">
      <c r="A429" s="56" t="str" cm="1">
        <f t="array" ref="A429">IFERROR(INDEX('Annex 2 Designated EHV charges'!$D$10:$D$400, MATCH(0, IF(ISBLANK('Annex 2 Designated EHV charges'!$D$10:$D$400),1, COUNTIF(A$4:$A428, 'Annex 2 Designated EHV charges'!$D$10:$D$400)), 0)),"")</f>
        <v/>
      </c>
      <c r="B429" s="56"/>
      <c r="E429" s="56"/>
      <c r="F429" s="56"/>
      <c r="G429" s="56"/>
      <c r="H429" s="56"/>
      <c r="I429" s="56"/>
    </row>
    <row r="430" spans="1:9" x14ac:dyDescent="0.2">
      <c r="A430" s="56" t="str" cm="1">
        <f t="array" ref="A430">IFERROR(INDEX('Annex 2 Designated EHV charges'!$D$10:$D$400, MATCH(0, IF(ISBLANK('Annex 2 Designated EHV charges'!$D$10:$D$400),1, COUNTIF(A$4:$A429, 'Annex 2 Designated EHV charges'!$D$10:$D$400)), 0)),"")</f>
        <v/>
      </c>
      <c r="B430" s="56"/>
      <c r="E430" s="56"/>
      <c r="F430" s="56"/>
      <c r="G430" s="56"/>
      <c r="H430" s="56"/>
      <c r="I430" s="56"/>
    </row>
    <row r="431" spans="1:9" x14ac:dyDescent="0.2">
      <c r="A431" s="56" t="str" cm="1">
        <f t="array" ref="A431">IFERROR(INDEX('Annex 2 Designated EHV charges'!$D$10:$D$400, MATCH(0, IF(ISBLANK('Annex 2 Designated EHV charges'!$D$10:$D$400),1, COUNTIF(A$4:$A430, 'Annex 2 Designated EHV charges'!$D$10:$D$400)), 0)),"")</f>
        <v/>
      </c>
      <c r="B431" s="56"/>
      <c r="E431" s="56"/>
      <c r="F431" s="56"/>
      <c r="G431" s="56"/>
      <c r="H431" s="56"/>
      <c r="I431" s="56"/>
    </row>
    <row r="432" spans="1:9" x14ac:dyDescent="0.2">
      <c r="A432" s="56" t="str" cm="1">
        <f t="array" ref="A432">IFERROR(INDEX('Annex 2 Designated EHV charges'!$D$10:$D$400, MATCH(0, IF(ISBLANK('Annex 2 Designated EHV charges'!$D$10:$D$400),1, COUNTIF(A$4:$A431, 'Annex 2 Designated EHV charges'!$D$10:$D$400)), 0)),"")</f>
        <v/>
      </c>
      <c r="B432" s="56"/>
      <c r="E432" s="56"/>
      <c r="F432" s="56"/>
      <c r="G432" s="56"/>
      <c r="H432" s="56"/>
      <c r="I432" s="56"/>
    </row>
    <row r="433" spans="1:9" x14ac:dyDescent="0.2">
      <c r="A433" s="56" t="str" cm="1">
        <f t="array" ref="A433">IFERROR(INDEX('Annex 2 Designated EHV charges'!$D$10:$D$400, MATCH(0, IF(ISBLANK('Annex 2 Designated EHV charges'!$D$10:$D$400),1, COUNTIF(A$4:$A432, 'Annex 2 Designated EHV charges'!$D$10:$D$400)), 0)),"")</f>
        <v/>
      </c>
      <c r="B433" s="56"/>
      <c r="E433" s="56"/>
      <c r="F433" s="56"/>
      <c r="G433" s="56"/>
      <c r="H433" s="56"/>
      <c r="I433" s="56"/>
    </row>
    <row r="434" spans="1:9" x14ac:dyDescent="0.2">
      <c r="A434" s="56" t="str" cm="1">
        <f t="array" ref="A434">IFERROR(INDEX('Annex 2 Designated EHV charges'!$D$10:$D$400, MATCH(0, IF(ISBLANK('Annex 2 Designated EHV charges'!$D$10:$D$400),1, COUNTIF(A$4:$A433, 'Annex 2 Designated EHV charges'!$D$10:$D$400)), 0)),"")</f>
        <v/>
      </c>
      <c r="B434" s="56"/>
      <c r="E434" s="56"/>
      <c r="F434" s="56"/>
      <c r="G434" s="56"/>
      <c r="H434" s="56"/>
      <c r="I434" s="56"/>
    </row>
    <row r="435" spans="1:9" x14ac:dyDescent="0.2">
      <c r="A435" s="56" t="str" cm="1">
        <f t="array" ref="A435">IFERROR(INDEX('Annex 2 Designated EHV charges'!$D$10:$D$400, MATCH(0, IF(ISBLANK('Annex 2 Designated EHV charges'!$D$10:$D$400),1, COUNTIF(A$4:$A434, 'Annex 2 Designated EHV charges'!$D$10:$D$400)), 0)),"")</f>
        <v/>
      </c>
      <c r="B435" s="56"/>
      <c r="E435" s="56"/>
      <c r="F435" s="56"/>
      <c r="G435" s="56"/>
      <c r="H435" s="56"/>
      <c r="I435" s="56"/>
    </row>
    <row r="436" spans="1:9" x14ac:dyDescent="0.2">
      <c r="A436" s="56" t="str" cm="1">
        <f t="array" ref="A436">IFERROR(INDEX('Annex 2 Designated EHV charges'!$D$10:$D$400, MATCH(0, IF(ISBLANK('Annex 2 Designated EHV charges'!$D$10:$D$400),1, COUNTIF(A$4:$A435, 'Annex 2 Designated EHV charges'!$D$10:$D$400)), 0)),"")</f>
        <v/>
      </c>
      <c r="B436" s="56"/>
      <c r="E436" s="56"/>
      <c r="F436" s="56"/>
      <c r="G436" s="56"/>
      <c r="H436" s="56"/>
      <c r="I436" s="56"/>
    </row>
    <row r="437" spans="1:9" x14ac:dyDescent="0.2">
      <c r="A437" s="56" t="str" cm="1">
        <f t="array" ref="A437">IFERROR(INDEX('Annex 2 Designated EHV charges'!$D$10:$D$400, MATCH(0, IF(ISBLANK('Annex 2 Designated EHV charges'!$D$10:$D$400),1, COUNTIF(A$4:$A436, 'Annex 2 Designated EHV charges'!$D$10:$D$400)), 0)),"")</f>
        <v/>
      </c>
      <c r="B437" s="56"/>
      <c r="E437" s="56"/>
      <c r="F437" s="56"/>
      <c r="G437" s="56"/>
      <c r="H437" s="56"/>
      <c r="I437" s="56"/>
    </row>
    <row r="438" spans="1:9" x14ac:dyDescent="0.2">
      <c r="A438" s="56" t="str" cm="1">
        <f t="array" ref="A438">IFERROR(INDEX('Annex 2 Designated EHV charges'!$D$10:$D$400, MATCH(0, IF(ISBLANK('Annex 2 Designated EHV charges'!$D$10:$D$400),1, COUNTIF(A$4:$A437, 'Annex 2 Designated EHV charges'!$D$10:$D$400)), 0)),"")</f>
        <v/>
      </c>
      <c r="B438" s="56"/>
      <c r="E438" s="56"/>
      <c r="F438" s="56"/>
      <c r="G438" s="56"/>
      <c r="H438" s="56"/>
      <c r="I438" s="56"/>
    </row>
    <row r="439" spans="1:9" x14ac:dyDescent="0.2">
      <c r="A439" s="56" t="str" cm="1">
        <f t="array" ref="A439">IFERROR(INDEX('Annex 2 Designated EHV charges'!$D$10:$D$400, MATCH(0, IF(ISBLANK('Annex 2 Designated EHV charges'!$D$10:$D$400),1, COUNTIF(A$4:$A438, 'Annex 2 Designated EHV charges'!$D$10:$D$400)), 0)),"")</f>
        <v/>
      </c>
      <c r="B439" s="56"/>
      <c r="E439" s="56"/>
      <c r="F439" s="56"/>
      <c r="G439" s="56"/>
      <c r="H439" s="56"/>
      <c r="I439" s="56"/>
    </row>
    <row r="440" spans="1:9" x14ac:dyDescent="0.2">
      <c r="A440" s="56" t="str" cm="1">
        <f t="array" ref="A440">IFERROR(INDEX('Annex 2 Designated EHV charges'!$D$10:$D$400, MATCH(0, IF(ISBLANK('Annex 2 Designated EHV charges'!$D$10:$D$400),1, COUNTIF(A$4:$A439, 'Annex 2 Designated EHV charges'!$D$10:$D$400)), 0)),"")</f>
        <v/>
      </c>
      <c r="B440" s="56"/>
      <c r="E440" s="56"/>
      <c r="F440" s="56"/>
      <c r="G440" s="56"/>
      <c r="H440" s="56"/>
      <c r="I440" s="56"/>
    </row>
    <row r="441" spans="1:9" x14ac:dyDescent="0.2">
      <c r="A441" s="56" t="str" cm="1">
        <f t="array" ref="A441">IFERROR(INDEX('Annex 2 Designated EHV charges'!$D$10:$D$400, MATCH(0, IF(ISBLANK('Annex 2 Designated EHV charges'!$D$10:$D$400),1, COUNTIF(A$4:$A440, 'Annex 2 Designated EHV charges'!$D$10:$D$400)), 0)),"")</f>
        <v/>
      </c>
      <c r="B441" s="56"/>
      <c r="E441" s="56"/>
      <c r="F441" s="56"/>
      <c r="G441" s="56"/>
      <c r="H441" s="56"/>
      <c r="I441" s="56"/>
    </row>
    <row r="442" spans="1:9" x14ac:dyDescent="0.2">
      <c r="A442" s="56" t="str" cm="1">
        <f t="array" ref="A442">IFERROR(INDEX('Annex 2 Designated EHV charges'!$D$10:$D$400, MATCH(0, IF(ISBLANK('Annex 2 Designated EHV charges'!$D$10:$D$400),1, COUNTIF(A$4:$A441, 'Annex 2 Designated EHV charges'!$D$10:$D$400)), 0)),"")</f>
        <v/>
      </c>
      <c r="B442" s="56"/>
      <c r="E442" s="56"/>
      <c r="F442" s="56"/>
      <c r="G442" s="56"/>
      <c r="H442" s="56"/>
      <c r="I442" s="56"/>
    </row>
    <row r="443" spans="1:9" x14ac:dyDescent="0.2">
      <c r="A443" s="56" t="str" cm="1">
        <f t="array" ref="A443">IFERROR(INDEX('Annex 2 Designated EHV charges'!$D$10:$D$400, MATCH(0, IF(ISBLANK('Annex 2 Designated EHV charges'!$D$10:$D$400),1, COUNTIF(A$4:$A442, 'Annex 2 Designated EHV charges'!$D$10:$D$400)), 0)),"")</f>
        <v/>
      </c>
      <c r="B443" s="56"/>
      <c r="E443" s="56"/>
      <c r="F443" s="56"/>
      <c r="G443" s="56"/>
      <c r="H443" s="56"/>
      <c r="I443" s="56"/>
    </row>
    <row r="444" spans="1:9" x14ac:dyDescent="0.2">
      <c r="A444" s="56" t="str" cm="1">
        <f t="array" ref="A444">IFERROR(INDEX('Annex 2 Designated EHV charges'!$D$10:$D$400, MATCH(0, IF(ISBLANK('Annex 2 Designated EHV charges'!$D$10:$D$400),1, COUNTIF(A$4:$A443, 'Annex 2 Designated EHV charges'!$D$10:$D$400)), 0)),"")</f>
        <v/>
      </c>
      <c r="B444" s="56"/>
      <c r="E444" s="56"/>
      <c r="F444" s="56"/>
      <c r="G444" s="56"/>
      <c r="H444" s="56"/>
      <c r="I444" s="56"/>
    </row>
    <row r="445" spans="1:9" x14ac:dyDescent="0.2">
      <c r="A445" s="56" t="str" cm="1">
        <f t="array" ref="A445">IFERROR(INDEX('Annex 2 Designated EHV charges'!$D$10:$D$400, MATCH(0, IF(ISBLANK('Annex 2 Designated EHV charges'!$D$10:$D$400),1, COUNTIF(A$4:$A444, 'Annex 2 Designated EHV charges'!$D$10:$D$400)), 0)),"")</f>
        <v/>
      </c>
      <c r="B445" s="56"/>
      <c r="E445" s="56"/>
      <c r="F445" s="56"/>
      <c r="G445" s="56"/>
      <c r="H445" s="56"/>
      <c r="I445" s="56"/>
    </row>
    <row r="446" spans="1:9" x14ac:dyDescent="0.2">
      <c r="A446" s="56" t="str" cm="1">
        <f t="array" ref="A446">IFERROR(INDEX('Annex 2 Designated EHV charges'!$D$10:$D$400, MATCH(0, IF(ISBLANK('Annex 2 Designated EHV charges'!$D$10:$D$400),1, COUNTIF(A$4:$A445, 'Annex 2 Designated EHV charges'!$D$10:$D$400)), 0)),"")</f>
        <v/>
      </c>
      <c r="B446" s="56"/>
      <c r="E446" s="56"/>
      <c r="F446" s="56"/>
      <c r="G446" s="56"/>
      <c r="H446" s="56"/>
      <c r="I446" s="56"/>
    </row>
    <row r="447" spans="1:9" x14ac:dyDescent="0.2">
      <c r="A447" s="56"/>
      <c r="B447" s="56"/>
      <c r="E447" s="56"/>
      <c r="F447" s="56"/>
      <c r="G447" s="56"/>
      <c r="H447" s="56"/>
      <c r="I447" s="56"/>
    </row>
    <row r="448" spans="1:9" x14ac:dyDescent="0.2">
      <c r="A448" s="56"/>
      <c r="B448" s="56"/>
      <c r="E448" s="56"/>
      <c r="F448" s="56"/>
      <c r="G448" s="56"/>
      <c r="H448" s="56"/>
      <c r="I448" s="56"/>
    </row>
    <row r="449" spans="1:9" x14ac:dyDescent="0.2">
      <c r="A449" s="56"/>
      <c r="B449" s="56"/>
      <c r="E449" s="56"/>
      <c r="F449" s="56"/>
      <c r="G449" s="56"/>
      <c r="H449" s="56"/>
      <c r="I449" s="56"/>
    </row>
    <row r="450" spans="1:9" x14ac:dyDescent="0.2">
      <c r="A450" s="56"/>
      <c r="B450" s="56"/>
      <c r="E450" s="56"/>
      <c r="F450" s="56"/>
      <c r="G450" s="56"/>
      <c r="H450" s="56"/>
      <c r="I450" s="56"/>
    </row>
    <row r="451" spans="1:9" x14ac:dyDescent="0.2">
      <c r="A451" s="56"/>
      <c r="B451" s="56"/>
      <c r="E451" s="56"/>
      <c r="F451" s="56"/>
      <c r="G451" s="56"/>
      <c r="H451" s="56"/>
      <c r="I451" s="56"/>
    </row>
    <row r="452" spans="1:9" x14ac:dyDescent="0.2">
      <c r="A452" s="56"/>
      <c r="B452" s="56"/>
      <c r="E452" s="56"/>
      <c r="F452" s="56"/>
      <c r="G452" s="56"/>
      <c r="H452" s="56"/>
      <c r="I452" s="56"/>
    </row>
    <row r="453" spans="1:9" x14ac:dyDescent="0.2">
      <c r="A453" s="56"/>
      <c r="B453" s="56"/>
      <c r="E453" s="56"/>
      <c r="F453" s="56"/>
      <c r="G453" s="56"/>
      <c r="H453" s="56"/>
      <c r="I453" s="56"/>
    </row>
    <row r="454" spans="1:9" x14ac:dyDescent="0.2">
      <c r="A454" s="56"/>
      <c r="B454" s="56"/>
      <c r="E454" s="56"/>
      <c r="F454" s="56"/>
      <c r="G454" s="56"/>
      <c r="H454" s="56"/>
      <c r="I454" s="56"/>
    </row>
    <row r="455" spans="1:9" x14ac:dyDescent="0.2">
      <c r="A455" s="56"/>
      <c r="B455" s="56"/>
      <c r="E455" s="56"/>
      <c r="F455" s="56"/>
      <c r="G455" s="56"/>
      <c r="H455" s="56"/>
      <c r="I455" s="56"/>
    </row>
    <row r="456" spans="1:9" x14ac:dyDescent="0.2">
      <c r="A456" s="56"/>
      <c r="B456" s="56"/>
      <c r="E456" s="56"/>
      <c r="F456" s="56"/>
      <c r="G456" s="56"/>
      <c r="H456" s="56"/>
      <c r="I456" s="56"/>
    </row>
    <row r="457" spans="1:9" x14ac:dyDescent="0.2">
      <c r="A457" s="56"/>
      <c r="B457" s="56"/>
      <c r="E457" s="56"/>
      <c r="F457" s="56"/>
      <c r="G457" s="56"/>
      <c r="H457" s="56"/>
      <c r="I457" s="56"/>
    </row>
    <row r="458" spans="1:9" x14ac:dyDescent="0.2">
      <c r="A458" s="56"/>
      <c r="B458" s="56"/>
      <c r="E458" s="56"/>
      <c r="F458" s="56"/>
      <c r="G458" s="56"/>
      <c r="H458" s="56"/>
      <c r="I458" s="56"/>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2" t="s">
        <v>16</v>
      </c>
      <c r="B1" s="2"/>
      <c r="D1" s="2"/>
      <c r="E1" s="2"/>
      <c r="F1" s="2"/>
      <c r="G1" s="9"/>
      <c r="H1" s="3"/>
      <c r="I1" s="3"/>
    </row>
    <row r="2" spans="1:12" s="1" customFormat="1" ht="27" customHeight="1" x14ac:dyDescent="0.2">
      <c r="A2" s="226" t="str">
        <f>Overview!B4&amp; " - Effective from "&amp;Overview!D4&amp;" - "&amp;Overview!E4&amp;" LV and HV tariffs"</f>
        <v>Fulcrum Electricity Assets Ltd - GSP_A - Effective from 1 April 2026 - Final LV and HV tariffs</v>
      </c>
      <c r="B2" s="226"/>
      <c r="C2" s="226"/>
      <c r="D2" s="226"/>
      <c r="E2" s="226"/>
      <c r="F2" s="226"/>
      <c r="G2" s="226"/>
      <c r="H2" s="226"/>
      <c r="I2" s="226"/>
      <c r="J2" s="226"/>
      <c r="K2" s="3"/>
      <c r="L2" s="3"/>
    </row>
    <row r="3" spans="1:12" s="1" customFormat="1" ht="9" customHeight="1" x14ac:dyDescent="0.2">
      <c r="A3" s="3"/>
      <c r="B3" s="3"/>
      <c r="C3" s="3"/>
      <c r="D3" s="3"/>
      <c r="E3" s="3"/>
      <c r="F3" s="3"/>
      <c r="G3" s="3"/>
      <c r="H3" s="3"/>
      <c r="I3" s="3"/>
      <c r="J3" s="3"/>
      <c r="K3" s="3"/>
      <c r="L3" s="3"/>
    </row>
    <row r="4" spans="1:12" s="1" customFormat="1" ht="27" customHeight="1" x14ac:dyDescent="0.2">
      <c r="A4" s="259" t="s">
        <v>700</v>
      </c>
      <c r="B4" s="259"/>
      <c r="C4" s="259"/>
      <c r="D4" s="259"/>
      <c r="E4" s="259"/>
      <c r="F4" s="259"/>
      <c r="G4" s="259"/>
      <c r="H4" s="259"/>
      <c r="I4" s="259"/>
      <c r="J4" s="259"/>
      <c r="K4" s="3"/>
      <c r="L4" s="3"/>
    </row>
    <row r="5" spans="1:12" s="1" customFormat="1" ht="71.25" customHeight="1" x14ac:dyDescent="0.2">
      <c r="A5" s="14"/>
      <c r="B5" s="26" t="s">
        <v>699</v>
      </c>
      <c r="C5" s="13" t="s">
        <v>20</v>
      </c>
      <c r="D5" s="50" t="s">
        <v>141</v>
      </c>
      <c r="E5" s="50" t="s">
        <v>143</v>
      </c>
      <c r="F5" s="50" t="s">
        <v>142</v>
      </c>
      <c r="G5" s="13" t="s">
        <v>21</v>
      </c>
      <c r="H5" s="13"/>
      <c r="I5" s="13"/>
      <c r="J5" s="13"/>
      <c r="K5" s="3"/>
      <c r="L5" s="3"/>
    </row>
    <row r="6" spans="1:12" s="1" customFormat="1" ht="32.25" customHeight="1" x14ac:dyDescent="0.2">
      <c r="A6" s="15"/>
      <c r="B6" s="25"/>
      <c r="C6" s="16"/>
      <c r="D6" s="17"/>
      <c r="E6" s="17"/>
      <c r="F6" s="17"/>
      <c r="G6" s="18"/>
      <c r="H6" s="24"/>
      <c r="I6" s="24"/>
      <c r="J6" s="24"/>
      <c r="K6" s="3"/>
      <c r="L6" s="3"/>
    </row>
    <row r="7" spans="1:12" ht="12.75" customHeight="1" x14ac:dyDescent="0.2">
      <c r="A7" s="260" t="s">
        <v>1</v>
      </c>
      <c r="B7" s="247" t="s">
        <v>704</v>
      </c>
      <c r="C7" s="248"/>
      <c r="D7" s="248"/>
      <c r="E7" s="248"/>
      <c r="F7" s="248"/>
      <c r="G7" s="248"/>
      <c r="H7" s="248"/>
      <c r="I7" s="248"/>
      <c r="J7" s="256"/>
    </row>
    <row r="8" spans="1:12" x14ac:dyDescent="0.2">
      <c r="A8" s="260"/>
      <c r="B8" s="250"/>
      <c r="C8" s="251"/>
      <c r="D8" s="251"/>
      <c r="E8" s="251"/>
      <c r="F8" s="251"/>
      <c r="G8" s="251"/>
      <c r="H8" s="251"/>
      <c r="I8" s="251"/>
      <c r="J8" s="257"/>
    </row>
    <row r="9" spans="1:12" x14ac:dyDescent="0.2">
      <c r="A9" s="260"/>
      <c r="B9" s="253"/>
      <c r="C9" s="254"/>
      <c r="D9" s="254"/>
      <c r="E9" s="254"/>
      <c r="F9" s="254"/>
      <c r="G9" s="254"/>
      <c r="H9" s="254"/>
      <c r="I9" s="254"/>
      <c r="J9" s="258"/>
    </row>
    <row r="10" spans="1:12" ht="6.75" customHeight="1" x14ac:dyDescent="0.2">
      <c r="A10" s="45"/>
      <c r="B10" s="45"/>
      <c r="C10" s="45"/>
      <c r="D10" s="45"/>
      <c r="E10" s="45"/>
      <c r="F10" s="45"/>
      <c r="G10" s="45"/>
      <c r="H10" s="45"/>
      <c r="I10" s="45"/>
      <c r="J10" s="45"/>
    </row>
    <row r="11" spans="1:12" ht="6.75" customHeight="1" x14ac:dyDescent="0.2">
      <c r="A11" s="45"/>
      <c r="B11" s="45"/>
      <c r="C11" s="45"/>
      <c r="D11" s="45"/>
      <c r="E11" s="45"/>
      <c r="F11" s="45"/>
      <c r="G11" s="45"/>
      <c r="H11" s="45"/>
      <c r="I11" s="45"/>
      <c r="J11" s="45"/>
    </row>
    <row r="12" spans="1:12" s="1" customFormat="1" ht="27" customHeight="1" x14ac:dyDescent="0.2">
      <c r="A12" s="259" t="s">
        <v>701</v>
      </c>
      <c r="B12" s="259"/>
      <c r="C12" s="259"/>
      <c r="D12" s="259"/>
      <c r="E12" s="259"/>
      <c r="F12" s="259"/>
      <c r="G12" s="259"/>
      <c r="H12" s="259"/>
      <c r="I12" s="259"/>
      <c r="J12" s="259"/>
      <c r="K12" s="3"/>
      <c r="L12" s="3"/>
    </row>
    <row r="13" spans="1:12" s="1" customFormat="1" ht="58.5" customHeight="1" x14ac:dyDescent="0.2">
      <c r="A13" s="14"/>
      <c r="B13" s="26" t="s">
        <v>699</v>
      </c>
      <c r="C13" s="13" t="s">
        <v>20</v>
      </c>
      <c r="D13" s="50" t="s">
        <v>141</v>
      </c>
      <c r="E13" s="50" t="s">
        <v>143</v>
      </c>
      <c r="F13" s="50" t="s">
        <v>142</v>
      </c>
      <c r="G13" s="13" t="s">
        <v>21</v>
      </c>
      <c r="H13" s="13" t="s">
        <v>22</v>
      </c>
      <c r="I13" s="26" t="s">
        <v>117</v>
      </c>
      <c r="J13" s="13" t="s">
        <v>28</v>
      </c>
      <c r="K13" s="3"/>
      <c r="L13" s="3"/>
    </row>
    <row r="14" spans="1:12" s="1" customFormat="1" ht="32.25" customHeight="1" x14ac:dyDescent="0.2">
      <c r="A14" s="15"/>
      <c r="B14" s="25"/>
      <c r="C14" s="16"/>
      <c r="D14" s="17"/>
      <c r="E14" s="17"/>
      <c r="F14" s="17"/>
      <c r="G14" s="18"/>
      <c r="H14" s="18"/>
      <c r="I14" s="18"/>
      <c r="J14" s="17"/>
      <c r="K14" s="3"/>
      <c r="L14" s="3"/>
    </row>
    <row r="15" spans="1:12" x14ac:dyDescent="0.2">
      <c r="A15" s="260" t="s">
        <v>1</v>
      </c>
      <c r="B15" s="247" t="s">
        <v>705</v>
      </c>
      <c r="C15" s="248"/>
      <c r="D15" s="248"/>
      <c r="E15" s="248"/>
      <c r="F15" s="248"/>
      <c r="G15" s="248"/>
      <c r="H15" s="248"/>
      <c r="I15" s="248"/>
      <c r="J15" s="249"/>
    </row>
    <row r="16" spans="1:12" x14ac:dyDescent="0.2">
      <c r="A16" s="260"/>
      <c r="B16" s="250"/>
      <c r="C16" s="251"/>
      <c r="D16" s="251"/>
      <c r="E16" s="251"/>
      <c r="F16" s="251"/>
      <c r="G16" s="251"/>
      <c r="H16" s="251"/>
      <c r="I16" s="251"/>
      <c r="J16" s="252"/>
    </row>
    <row r="17" spans="1:10" x14ac:dyDescent="0.2">
      <c r="A17" s="260"/>
      <c r="B17" s="253"/>
      <c r="C17" s="254"/>
      <c r="D17" s="254"/>
      <c r="E17" s="254"/>
      <c r="F17" s="254"/>
      <c r="G17" s="254"/>
      <c r="H17" s="254"/>
      <c r="I17" s="254"/>
      <c r="J17"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9" zoomScale="80" zoomScaleNormal="80" zoomScaleSheetLayoutView="85" workbookViewId="0">
      <selection activeCell="B12" sqref="B12:B56"/>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8"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2" t="s">
        <v>16</v>
      </c>
      <c r="B1" s="3"/>
      <c r="C1" s="3"/>
      <c r="D1" s="3"/>
      <c r="E1" s="3"/>
      <c r="F1" s="3"/>
      <c r="G1" s="3"/>
      <c r="H1" s="3"/>
      <c r="I1" s="3"/>
      <c r="J1" s="1"/>
      <c r="K1" s="1"/>
    </row>
    <row r="2" spans="1:13" ht="31.5" customHeight="1" x14ac:dyDescent="0.2">
      <c r="A2" s="261" t="str">
        <f>Overview!B4&amp; " - Effective from "&amp;Overview!D4&amp;" - "&amp;Overview!E4&amp;" LDNO tariffs"</f>
        <v>Fulcrum Electricity Assets Ltd - GSP_A - Effective from 1 April 2026 - Final LDNO tariffs</v>
      </c>
      <c r="B2" s="261"/>
      <c r="C2" s="261"/>
      <c r="D2" s="261"/>
      <c r="E2" s="261"/>
      <c r="F2" s="261"/>
      <c r="G2" s="261"/>
      <c r="H2" s="261"/>
      <c r="I2" s="261"/>
      <c r="J2" s="261"/>
    </row>
    <row r="3" spans="1:13" ht="8.25" customHeight="1" x14ac:dyDescent="0.2">
      <c r="A3" s="83"/>
      <c r="B3" s="83"/>
      <c r="C3" s="83"/>
      <c r="D3" s="83"/>
      <c r="E3" s="83"/>
      <c r="F3" s="83"/>
      <c r="G3" s="83"/>
      <c r="H3" s="83"/>
      <c r="I3" s="83"/>
      <c r="J3" s="83"/>
    </row>
    <row r="4" spans="1:13" ht="27" customHeight="1" x14ac:dyDescent="0.2">
      <c r="A4" s="226" t="s">
        <v>139</v>
      </c>
      <c r="B4" s="226"/>
      <c r="C4" s="226"/>
      <c r="D4" s="226"/>
      <c r="E4" s="85"/>
      <c r="F4" s="226" t="s">
        <v>140</v>
      </c>
      <c r="G4" s="226"/>
      <c r="H4" s="226"/>
      <c r="I4" s="226"/>
      <c r="J4" s="226"/>
      <c r="L4" s="3"/>
    </row>
    <row r="5" spans="1:13" ht="32.25" customHeight="1" x14ac:dyDescent="0.2">
      <c r="A5" s="72" t="s">
        <v>9</v>
      </c>
      <c r="B5" s="77" t="s">
        <v>51</v>
      </c>
      <c r="C5" s="90" t="s">
        <v>52</v>
      </c>
      <c r="D5" s="74" t="s">
        <v>53</v>
      </c>
      <c r="E5" s="81"/>
      <c r="F5" s="230"/>
      <c r="G5" s="231"/>
      <c r="H5" s="78" t="s">
        <v>57</v>
      </c>
      <c r="I5" s="79" t="s">
        <v>58</v>
      </c>
      <c r="J5" s="74" t="s">
        <v>53</v>
      </c>
      <c r="K5" s="81"/>
      <c r="L5" s="3"/>
      <c r="M5" s="3"/>
    </row>
    <row r="6" spans="1:13" ht="56.25" customHeight="1" x14ac:dyDescent="0.2">
      <c r="A6" s="192" t="s">
        <v>54</v>
      </c>
      <c r="B6" s="80" t="s">
        <v>666</v>
      </c>
      <c r="C6" s="80" t="s">
        <v>667</v>
      </c>
      <c r="D6" s="181" t="s">
        <v>668</v>
      </c>
      <c r="E6" s="81"/>
      <c r="F6" s="234" t="s">
        <v>55</v>
      </c>
      <c r="G6" s="235"/>
      <c r="H6" s="80" t="s">
        <v>666</v>
      </c>
      <c r="I6" s="80" t="s">
        <v>667</v>
      </c>
      <c r="J6" s="181" t="s">
        <v>668</v>
      </c>
      <c r="K6" s="81"/>
      <c r="L6" s="3"/>
      <c r="M6" s="3"/>
    </row>
    <row r="7" spans="1:13" ht="56.25" customHeight="1" x14ac:dyDescent="0.2">
      <c r="A7" s="192" t="s">
        <v>12</v>
      </c>
      <c r="B7" s="20"/>
      <c r="C7" s="182"/>
      <c r="D7" s="80" t="s">
        <v>669</v>
      </c>
      <c r="E7" s="81"/>
      <c r="F7" s="234" t="s">
        <v>671</v>
      </c>
      <c r="G7" s="235"/>
      <c r="H7" s="20"/>
      <c r="I7" s="80" t="s">
        <v>670</v>
      </c>
      <c r="J7" s="181" t="s">
        <v>668</v>
      </c>
      <c r="K7" s="81"/>
      <c r="L7" s="3"/>
      <c r="M7" s="3"/>
    </row>
    <row r="8" spans="1:13" ht="55.5" customHeight="1" x14ac:dyDescent="0.2">
      <c r="A8" s="185" t="s">
        <v>10</v>
      </c>
      <c r="B8" s="222" t="s">
        <v>11</v>
      </c>
      <c r="C8" s="223"/>
      <c r="D8" s="224"/>
      <c r="E8" s="81"/>
      <c r="F8" s="234" t="s">
        <v>12</v>
      </c>
      <c r="G8" s="235"/>
      <c r="H8" s="20"/>
      <c r="I8" s="20"/>
      <c r="J8" s="80" t="s">
        <v>669</v>
      </c>
      <c r="K8" s="81"/>
      <c r="L8" s="3"/>
      <c r="M8" s="3"/>
    </row>
    <row r="9" spans="1:13" s="73" customFormat="1" ht="55.5" customHeight="1" x14ac:dyDescent="0.2">
      <c r="E9" s="84"/>
      <c r="F9" s="232" t="s">
        <v>10</v>
      </c>
      <c r="G9" s="232"/>
      <c r="H9" s="222" t="s">
        <v>11</v>
      </c>
      <c r="I9" s="223"/>
      <c r="J9" s="224"/>
      <c r="K9" s="81"/>
      <c r="L9" s="45"/>
      <c r="M9" s="45"/>
    </row>
    <row r="11" spans="1:13" ht="42" customHeight="1" x14ac:dyDescent="0.2">
      <c r="A11" s="26" t="s">
        <v>116</v>
      </c>
      <c r="B11" s="26" t="s">
        <v>444</v>
      </c>
      <c r="C11" s="13" t="s">
        <v>20</v>
      </c>
      <c r="D11" s="50" t="s">
        <v>141</v>
      </c>
      <c r="E11" s="50" t="s">
        <v>143</v>
      </c>
      <c r="F11" s="50" t="s">
        <v>142</v>
      </c>
      <c r="G11" s="13" t="s">
        <v>21</v>
      </c>
      <c r="H11" s="13" t="s">
        <v>22</v>
      </c>
      <c r="I11" s="13" t="s">
        <v>117</v>
      </c>
      <c r="J11" s="13" t="s">
        <v>28</v>
      </c>
    </row>
    <row r="12" spans="1:13" ht="27.75" customHeight="1" x14ac:dyDescent="0.2">
      <c r="A12" s="161" t="s">
        <v>584</v>
      </c>
      <c r="B12" s="36" t="s">
        <v>2443</v>
      </c>
      <c r="C12" s="162" t="s">
        <v>716</v>
      </c>
      <c r="D12" s="133">
        <v>10.228</v>
      </c>
      <c r="E12" s="134">
        <v>1.2589999999999999</v>
      </c>
      <c r="F12" s="135">
        <v>0.161</v>
      </c>
      <c r="G12" s="163">
        <v>5.98</v>
      </c>
      <c r="H12" s="164"/>
      <c r="I12" s="166"/>
      <c r="J12" s="38"/>
    </row>
    <row r="13" spans="1:13" ht="27.75" customHeight="1" x14ac:dyDescent="0.2">
      <c r="A13" s="161" t="s">
        <v>626</v>
      </c>
      <c r="B13" s="36" t="s">
        <v>2444</v>
      </c>
      <c r="C13" s="162">
        <v>2</v>
      </c>
      <c r="D13" s="133">
        <v>10.228</v>
      </c>
      <c r="E13" s="134">
        <v>1.2589999999999999</v>
      </c>
      <c r="F13" s="135">
        <v>0.161</v>
      </c>
      <c r="G13" s="164"/>
      <c r="H13" s="164"/>
      <c r="I13" s="166"/>
      <c r="J13" s="38"/>
    </row>
    <row r="14" spans="1:13" ht="27.75" customHeight="1" x14ac:dyDescent="0.2">
      <c r="A14" s="161" t="s">
        <v>585</v>
      </c>
      <c r="B14" s="36" t="s">
        <v>2445</v>
      </c>
      <c r="C14" s="162" t="s">
        <v>717</v>
      </c>
      <c r="D14" s="133">
        <v>7.7350000000000003</v>
      </c>
      <c r="E14" s="134">
        <v>0.95199999999999996</v>
      </c>
      <c r="F14" s="135">
        <v>0.122</v>
      </c>
      <c r="G14" s="163">
        <v>6.22</v>
      </c>
      <c r="H14" s="164"/>
      <c r="I14" s="166"/>
      <c r="J14" s="38"/>
    </row>
    <row r="15" spans="1:13" ht="27.75" customHeight="1" x14ac:dyDescent="0.2">
      <c r="A15" s="161" t="s">
        <v>586</v>
      </c>
      <c r="B15" s="36" t="s">
        <v>2446</v>
      </c>
      <c r="C15" s="162" t="s">
        <v>717</v>
      </c>
      <c r="D15" s="133">
        <v>7.7350000000000003</v>
      </c>
      <c r="E15" s="134">
        <v>0.95199999999999996</v>
      </c>
      <c r="F15" s="135">
        <v>0.122</v>
      </c>
      <c r="G15" s="163">
        <v>6.37</v>
      </c>
      <c r="H15" s="164"/>
      <c r="I15" s="166"/>
      <c r="J15" s="38"/>
    </row>
    <row r="16" spans="1:13" ht="27.75" customHeight="1" x14ac:dyDescent="0.2">
      <c r="A16" s="161" t="s">
        <v>587</v>
      </c>
      <c r="B16" s="36" t="s">
        <v>2447</v>
      </c>
      <c r="C16" s="162" t="s">
        <v>717</v>
      </c>
      <c r="D16" s="133">
        <v>7.7350000000000003</v>
      </c>
      <c r="E16" s="134">
        <v>0.95199999999999996</v>
      </c>
      <c r="F16" s="135">
        <v>0.122</v>
      </c>
      <c r="G16" s="163">
        <v>6.66</v>
      </c>
      <c r="H16" s="164"/>
      <c r="I16" s="166"/>
      <c r="J16" s="38"/>
    </row>
    <row r="17" spans="1:10" ht="27.75" customHeight="1" x14ac:dyDescent="0.2">
      <c r="A17" s="161" t="s">
        <v>588</v>
      </c>
      <c r="B17" s="36" t="s">
        <v>2448</v>
      </c>
      <c r="C17" s="162" t="s">
        <v>717</v>
      </c>
      <c r="D17" s="133">
        <v>7.7350000000000003</v>
      </c>
      <c r="E17" s="134">
        <v>0.95199999999999996</v>
      </c>
      <c r="F17" s="135">
        <v>0.122</v>
      </c>
      <c r="G17" s="163">
        <v>7.14</v>
      </c>
      <c r="H17" s="164"/>
      <c r="I17" s="166"/>
      <c r="J17" s="38"/>
    </row>
    <row r="18" spans="1:10" ht="27.75" customHeight="1" x14ac:dyDescent="0.2">
      <c r="A18" s="161" t="s">
        <v>589</v>
      </c>
      <c r="B18" s="36" t="s">
        <v>2449</v>
      </c>
      <c r="C18" s="162" t="s">
        <v>717</v>
      </c>
      <c r="D18" s="133">
        <v>7.7350000000000003</v>
      </c>
      <c r="E18" s="134">
        <v>0.95199999999999996</v>
      </c>
      <c r="F18" s="135">
        <v>0.122</v>
      </c>
      <c r="G18" s="163">
        <v>8.61</v>
      </c>
      <c r="H18" s="164"/>
      <c r="I18" s="166"/>
      <c r="J18" s="38"/>
    </row>
    <row r="19" spans="1:10" ht="27.75" customHeight="1" x14ac:dyDescent="0.2">
      <c r="A19" s="161" t="s">
        <v>398</v>
      </c>
      <c r="B19" s="36" t="s">
        <v>2450</v>
      </c>
      <c r="C19" s="162">
        <v>4</v>
      </c>
      <c r="D19" s="133">
        <v>7.7350000000000003</v>
      </c>
      <c r="E19" s="134">
        <v>0.95199999999999996</v>
      </c>
      <c r="F19" s="135">
        <v>0.122</v>
      </c>
      <c r="G19" s="164"/>
      <c r="H19" s="164"/>
      <c r="I19" s="166"/>
      <c r="J19" s="38"/>
    </row>
    <row r="20" spans="1:10" ht="27.75" customHeight="1" x14ac:dyDescent="0.2">
      <c r="A20" s="161" t="s">
        <v>464</v>
      </c>
      <c r="B20" s="36" t="s">
        <v>2451</v>
      </c>
      <c r="C20" s="162">
        <v>0</v>
      </c>
      <c r="D20" s="133">
        <v>5.38</v>
      </c>
      <c r="E20" s="134">
        <v>0.61899999999999999</v>
      </c>
      <c r="F20" s="135">
        <v>7.0999999999999994E-2</v>
      </c>
      <c r="G20" s="163">
        <v>14.19</v>
      </c>
      <c r="H20" s="163">
        <v>5.31</v>
      </c>
      <c r="I20" s="167">
        <v>5.31</v>
      </c>
      <c r="J20" s="37">
        <v>0.24399999999999999</v>
      </c>
    </row>
    <row r="21" spans="1:10" ht="27.75" customHeight="1" x14ac:dyDescent="0.2">
      <c r="A21" s="161" t="s">
        <v>465</v>
      </c>
      <c r="B21" s="36" t="s">
        <v>2452</v>
      </c>
      <c r="C21" s="162">
        <v>0</v>
      </c>
      <c r="D21" s="133">
        <v>5.38</v>
      </c>
      <c r="E21" s="134">
        <v>0.61899999999999999</v>
      </c>
      <c r="F21" s="135">
        <v>7.0999999999999994E-2</v>
      </c>
      <c r="G21" s="163">
        <v>18.93</v>
      </c>
      <c r="H21" s="163">
        <v>5.31</v>
      </c>
      <c r="I21" s="167">
        <v>5.31</v>
      </c>
      <c r="J21" s="37">
        <v>0.24399999999999999</v>
      </c>
    </row>
    <row r="22" spans="1:10" ht="27.75" customHeight="1" x14ac:dyDescent="0.2">
      <c r="A22" s="161" t="s">
        <v>466</v>
      </c>
      <c r="B22" s="36" t="s">
        <v>2453</v>
      </c>
      <c r="C22" s="162">
        <v>0</v>
      </c>
      <c r="D22" s="133">
        <v>5.38</v>
      </c>
      <c r="E22" s="134">
        <v>0.61899999999999999</v>
      </c>
      <c r="F22" s="135">
        <v>7.0999999999999994E-2</v>
      </c>
      <c r="G22" s="163">
        <v>21.85</v>
      </c>
      <c r="H22" s="163">
        <v>5.31</v>
      </c>
      <c r="I22" s="167">
        <v>5.31</v>
      </c>
      <c r="J22" s="37">
        <v>0.24399999999999999</v>
      </c>
    </row>
    <row r="23" spans="1:10" ht="27.75" customHeight="1" x14ac:dyDescent="0.2">
      <c r="A23" s="161" t="s">
        <v>467</v>
      </c>
      <c r="B23" s="36" t="s">
        <v>2454</v>
      </c>
      <c r="C23" s="162">
        <v>0</v>
      </c>
      <c r="D23" s="133">
        <v>5.38</v>
      </c>
      <c r="E23" s="134">
        <v>0.61899999999999999</v>
      </c>
      <c r="F23" s="135">
        <v>7.0999999999999994E-2</v>
      </c>
      <c r="G23" s="163">
        <v>24.72</v>
      </c>
      <c r="H23" s="163">
        <v>5.31</v>
      </c>
      <c r="I23" s="167">
        <v>5.31</v>
      </c>
      <c r="J23" s="37">
        <v>0.24399999999999999</v>
      </c>
    </row>
    <row r="24" spans="1:10" ht="27.75" customHeight="1" x14ac:dyDescent="0.2">
      <c r="A24" s="161" t="s">
        <v>468</v>
      </c>
      <c r="B24" s="36" t="s">
        <v>2455</v>
      </c>
      <c r="C24" s="162">
        <v>0</v>
      </c>
      <c r="D24" s="133">
        <v>5.38</v>
      </c>
      <c r="E24" s="134">
        <v>0.61899999999999999</v>
      </c>
      <c r="F24" s="135">
        <v>7.0999999999999994E-2</v>
      </c>
      <c r="G24" s="163">
        <v>44.01</v>
      </c>
      <c r="H24" s="163">
        <v>5.31</v>
      </c>
      <c r="I24" s="167">
        <v>5.31</v>
      </c>
      <c r="J24" s="37">
        <v>0.24399999999999999</v>
      </c>
    </row>
    <row r="25" spans="1:10" ht="27.75" customHeight="1" x14ac:dyDescent="0.2">
      <c r="A25" s="161" t="s">
        <v>399</v>
      </c>
      <c r="B25" s="36" t="s">
        <v>2456</v>
      </c>
      <c r="C25" s="168" t="s">
        <v>718</v>
      </c>
      <c r="D25" s="136">
        <v>26.387</v>
      </c>
      <c r="E25" s="137">
        <v>2.2349999999999999</v>
      </c>
      <c r="F25" s="135">
        <v>1.3540000000000001</v>
      </c>
      <c r="G25" s="164"/>
      <c r="H25" s="164"/>
      <c r="I25" s="166"/>
      <c r="J25" s="38"/>
    </row>
    <row r="26" spans="1:10" ht="27.75" customHeight="1" x14ac:dyDescent="0.2">
      <c r="A26" s="161" t="s">
        <v>400</v>
      </c>
      <c r="B26" s="36" t="s">
        <v>2457</v>
      </c>
      <c r="C26" s="168" t="s">
        <v>719</v>
      </c>
      <c r="D26" s="133">
        <v>-9.1349999999999998</v>
      </c>
      <c r="E26" s="134">
        <v>-1.1240000000000001</v>
      </c>
      <c r="F26" s="135">
        <v>-0.14399999999999999</v>
      </c>
      <c r="G26" s="163">
        <v>0</v>
      </c>
      <c r="H26" s="164"/>
      <c r="I26" s="166"/>
      <c r="J26" s="38"/>
    </row>
    <row r="27" spans="1:10" ht="27.75" customHeight="1" x14ac:dyDescent="0.2">
      <c r="A27" s="161" t="s">
        <v>401</v>
      </c>
      <c r="B27" s="36" t="s">
        <v>2458</v>
      </c>
      <c r="C27" s="168">
        <v>0</v>
      </c>
      <c r="D27" s="133">
        <v>-9.1349999999999998</v>
      </c>
      <c r="E27" s="134">
        <v>-1.1240000000000001</v>
      </c>
      <c r="F27" s="135">
        <v>-0.14399999999999999</v>
      </c>
      <c r="G27" s="163">
        <v>0</v>
      </c>
      <c r="H27" s="164"/>
      <c r="I27" s="166"/>
      <c r="J27" s="37">
        <v>0.45900000000000002</v>
      </c>
    </row>
    <row r="28" spans="1:10" ht="27.75" customHeight="1" x14ac:dyDescent="0.2">
      <c r="A28" s="165" t="s">
        <v>590</v>
      </c>
      <c r="B28" s="36" t="s">
        <v>2459</v>
      </c>
      <c r="C28" s="168" t="s">
        <v>716</v>
      </c>
      <c r="D28" s="133">
        <v>7.8479999999999999</v>
      </c>
      <c r="E28" s="134">
        <v>0.96599999999999997</v>
      </c>
      <c r="F28" s="135">
        <v>0.123</v>
      </c>
      <c r="G28" s="163">
        <v>4.59</v>
      </c>
      <c r="H28" s="164"/>
      <c r="I28" s="166"/>
      <c r="J28" s="38"/>
    </row>
    <row r="29" spans="1:10" ht="27.75" customHeight="1" x14ac:dyDescent="0.2">
      <c r="A29" s="165" t="s">
        <v>469</v>
      </c>
      <c r="B29" s="36" t="s">
        <v>2460</v>
      </c>
      <c r="C29" s="168">
        <v>2</v>
      </c>
      <c r="D29" s="133">
        <v>7.8479999999999999</v>
      </c>
      <c r="E29" s="134">
        <v>0.96599999999999997</v>
      </c>
      <c r="F29" s="135">
        <v>0.123</v>
      </c>
      <c r="G29" s="164"/>
      <c r="H29" s="164"/>
      <c r="I29" s="166"/>
      <c r="J29" s="38"/>
    </row>
    <row r="30" spans="1:10" ht="27.75" customHeight="1" x14ac:dyDescent="0.2">
      <c r="A30" s="165" t="s">
        <v>591</v>
      </c>
      <c r="B30" s="36" t="s">
        <v>2461</v>
      </c>
      <c r="C30" s="168" t="s">
        <v>717</v>
      </c>
      <c r="D30" s="133">
        <v>5.9349999999999996</v>
      </c>
      <c r="E30" s="134">
        <v>0.73</v>
      </c>
      <c r="F30" s="135">
        <v>9.2999999999999999E-2</v>
      </c>
      <c r="G30" s="163">
        <v>4.7699999999999996</v>
      </c>
      <c r="H30" s="164"/>
      <c r="I30" s="166"/>
      <c r="J30" s="38"/>
    </row>
    <row r="31" spans="1:10" ht="27.75" customHeight="1" x14ac:dyDescent="0.2">
      <c r="A31" s="165" t="s">
        <v>592</v>
      </c>
      <c r="B31" s="36" t="s">
        <v>2462</v>
      </c>
      <c r="C31" s="168" t="s">
        <v>717</v>
      </c>
      <c r="D31" s="133">
        <v>5.9349999999999996</v>
      </c>
      <c r="E31" s="134">
        <v>0.73</v>
      </c>
      <c r="F31" s="135">
        <v>9.2999999999999999E-2</v>
      </c>
      <c r="G31" s="163">
        <v>4.8899999999999997</v>
      </c>
      <c r="H31" s="164"/>
      <c r="I31" s="166"/>
      <c r="J31" s="38"/>
    </row>
    <row r="32" spans="1:10" ht="27.75" customHeight="1" x14ac:dyDescent="0.2">
      <c r="A32" s="165" t="s">
        <v>593</v>
      </c>
      <c r="B32" s="36" t="s">
        <v>2463</v>
      </c>
      <c r="C32" s="168" t="s">
        <v>717</v>
      </c>
      <c r="D32" s="133">
        <v>5.9349999999999996</v>
      </c>
      <c r="E32" s="134">
        <v>0.73</v>
      </c>
      <c r="F32" s="135">
        <v>9.2999999999999999E-2</v>
      </c>
      <c r="G32" s="163">
        <v>5.1100000000000003</v>
      </c>
      <c r="H32" s="164"/>
      <c r="I32" s="166"/>
      <c r="J32" s="38"/>
    </row>
    <row r="33" spans="1:10" ht="27.75" customHeight="1" x14ac:dyDescent="0.2">
      <c r="A33" s="165" t="s">
        <v>594</v>
      </c>
      <c r="B33" s="36" t="s">
        <v>2464</v>
      </c>
      <c r="C33" s="168" t="s">
        <v>717</v>
      </c>
      <c r="D33" s="133">
        <v>5.9349999999999996</v>
      </c>
      <c r="E33" s="134">
        <v>0.73</v>
      </c>
      <c r="F33" s="135">
        <v>9.2999999999999999E-2</v>
      </c>
      <c r="G33" s="163">
        <v>5.48</v>
      </c>
      <c r="H33" s="164"/>
      <c r="I33" s="166"/>
      <c r="J33" s="38"/>
    </row>
    <row r="34" spans="1:10" ht="27.75" customHeight="1" x14ac:dyDescent="0.2">
      <c r="A34" s="165" t="s">
        <v>595</v>
      </c>
      <c r="B34" s="36" t="s">
        <v>2465</v>
      </c>
      <c r="C34" s="168" t="s">
        <v>717</v>
      </c>
      <c r="D34" s="133">
        <v>5.9349999999999996</v>
      </c>
      <c r="E34" s="134">
        <v>0.73</v>
      </c>
      <c r="F34" s="135">
        <v>9.2999999999999999E-2</v>
      </c>
      <c r="G34" s="163">
        <v>6.6</v>
      </c>
      <c r="H34" s="164"/>
      <c r="I34" s="166"/>
      <c r="J34" s="38"/>
    </row>
    <row r="35" spans="1:10" ht="27.75" customHeight="1" x14ac:dyDescent="0.2">
      <c r="A35" s="165" t="s">
        <v>402</v>
      </c>
      <c r="B35" s="36" t="s">
        <v>2466</v>
      </c>
      <c r="C35" s="168">
        <v>4</v>
      </c>
      <c r="D35" s="133">
        <v>5.9349999999999996</v>
      </c>
      <c r="E35" s="134">
        <v>0.73</v>
      </c>
      <c r="F35" s="135">
        <v>9.2999999999999999E-2</v>
      </c>
      <c r="G35" s="164"/>
      <c r="H35" s="164"/>
      <c r="I35" s="166"/>
      <c r="J35" s="38"/>
    </row>
    <row r="36" spans="1:10" ht="27.75" customHeight="1" x14ac:dyDescent="0.2">
      <c r="A36" s="165" t="s">
        <v>470</v>
      </c>
      <c r="B36" s="36" t="s">
        <v>2467</v>
      </c>
      <c r="C36" s="168">
        <v>0</v>
      </c>
      <c r="D36" s="133">
        <v>4.1280000000000001</v>
      </c>
      <c r="E36" s="134">
        <v>0.47499999999999998</v>
      </c>
      <c r="F36" s="135">
        <v>5.5E-2</v>
      </c>
      <c r="G36" s="163">
        <v>10.89</v>
      </c>
      <c r="H36" s="163">
        <v>4.07</v>
      </c>
      <c r="I36" s="167">
        <v>4.07</v>
      </c>
      <c r="J36" s="37">
        <v>0.187</v>
      </c>
    </row>
    <row r="37" spans="1:10" ht="27.75" customHeight="1" x14ac:dyDescent="0.2">
      <c r="A37" s="165" t="s">
        <v>471</v>
      </c>
      <c r="B37" s="36" t="s">
        <v>2468</v>
      </c>
      <c r="C37" s="168">
        <v>0</v>
      </c>
      <c r="D37" s="133">
        <v>4.1280000000000001</v>
      </c>
      <c r="E37" s="134">
        <v>0.47499999999999998</v>
      </c>
      <c r="F37" s="135">
        <v>5.5E-2</v>
      </c>
      <c r="G37" s="163">
        <v>14.52</v>
      </c>
      <c r="H37" s="163">
        <v>4.07</v>
      </c>
      <c r="I37" s="167">
        <v>4.07</v>
      </c>
      <c r="J37" s="37">
        <v>0.187</v>
      </c>
    </row>
    <row r="38" spans="1:10" ht="27.75" customHeight="1" x14ac:dyDescent="0.2">
      <c r="A38" s="165" t="s">
        <v>472</v>
      </c>
      <c r="B38" s="36" t="s">
        <v>2469</v>
      </c>
      <c r="C38" s="168">
        <v>0</v>
      </c>
      <c r="D38" s="133">
        <v>4.1280000000000001</v>
      </c>
      <c r="E38" s="134">
        <v>0.47499999999999998</v>
      </c>
      <c r="F38" s="135">
        <v>5.5E-2</v>
      </c>
      <c r="G38" s="163">
        <v>16.760000000000002</v>
      </c>
      <c r="H38" s="163">
        <v>4.07</v>
      </c>
      <c r="I38" s="167">
        <v>4.07</v>
      </c>
      <c r="J38" s="37">
        <v>0.187</v>
      </c>
    </row>
    <row r="39" spans="1:10" ht="27.75" customHeight="1" x14ac:dyDescent="0.2">
      <c r="A39" s="165" t="s">
        <v>473</v>
      </c>
      <c r="B39" s="36" t="s">
        <v>2470</v>
      </c>
      <c r="C39" s="168">
        <v>0</v>
      </c>
      <c r="D39" s="133">
        <v>4.1280000000000001</v>
      </c>
      <c r="E39" s="134">
        <v>0.47499999999999998</v>
      </c>
      <c r="F39" s="135">
        <v>5.5E-2</v>
      </c>
      <c r="G39" s="163">
        <v>18.97</v>
      </c>
      <c r="H39" s="163">
        <v>4.07</v>
      </c>
      <c r="I39" s="167">
        <v>4.07</v>
      </c>
      <c r="J39" s="37">
        <v>0.187</v>
      </c>
    </row>
    <row r="40" spans="1:10" ht="27.75" customHeight="1" x14ac:dyDescent="0.2">
      <c r="A40" s="165" t="s">
        <v>474</v>
      </c>
      <c r="B40" s="36" t="s">
        <v>2471</v>
      </c>
      <c r="C40" s="168">
        <v>0</v>
      </c>
      <c r="D40" s="133">
        <v>4.1280000000000001</v>
      </c>
      <c r="E40" s="134">
        <v>0.47499999999999998</v>
      </c>
      <c r="F40" s="135">
        <v>5.5E-2</v>
      </c>
      <c r="G40" s="163">
        <v>33.770000000000003</v>
      </c>
      <c r="H40" s="163">
        <v>4.07</v>
      </c>
      <c r="I40" s="167">
        <v>4.07</v>
      </c>
      <c r="J40" s="37">
        <v>0.187</v>
      </c>
    </row>
    <row r="41" spans="1:10" ht="27.75" customHeight="1" x14ac:dyDescent="0.2">
      <c r="A41" s="165" t="s">
        <v>475</v>
      </c>
      <c r="B41" s="36" t="s">
        <v>2428</v>
      </c>
      <c r="C41" s="168">
        <v>0</v>
      </c>
      <c r="D41" s="133">
        <v>4.2969999999999997</v>
      </c>
      <c r="E41" s="134">
        <v>0.44</v>
      </c>
      <c r="F41" s="135">
        <v>4.1000000000000002E-2</v>
      </c>
      <c r="G41" s="163">
        <v>14.01</v>
      </c>
      <c r="H41" s="163">
        <v>4.7300000000000004</v>
      </c>
      <c r="I41" s="167">
        <v>4.7300000000000004</v>
      </c>
      <c r="J41" s="37">
        <v>0.17199999999999999</v>
      </c>
    </row>
    <row r="42" spans="1:10" ht="27.75" customHeight="1" x14ac:dyDescent="0.2">
      <c r="A42" s="165" t="s">
        <v>476</v>
      </c>
      <c r="B42" s="36" t="s">
        <v>2429</v>
      </c>
      <c r="C42" s="168">
        <v>0</v>
      </c>
      <c r="D42" s="133">
        <v>4.2969999999999997</v>
      </c>
      <c r="E42" s="134">
        <v>0.44</v>
      </c>
      <c r="F42" s="135">
        <v>4.1000000000000002E-2</v>
      </c>
      <c r="G42" s="163">
        <v>19.61</v>
      </c>
      <c r="H42" s="163">
        <v>4.7300000000000004</v>
      </c>
      <c r="I42" s="167">
        <v>4.7300000000000004</v>
      </c>
      <c r="J42" s="37">
        <v>0.17199999999999999</v>
      </c>
    </row>
    <row r="43" spans="1:10" ht="27.75" customHeight="1" x14ac:dyDescent="0.2">
      <c r="A43" s="165" t="s">
        <v>477</v>
      </c>
      <c r="B43" s="36" t="s">
        <v>2430</v>
      </c>
      <c r="C43" s="168">
        <v>0</v>
      </c>
      <c r="D43" s="133">
        <v>4.2969999999999997</v>
      </c>
      <c r="E43" s="134">
        <v>0.44</v>
      </c>
      <c r="F43" s="135">
        <v>4.1000000000000002E-2</v>
      </c>
      <c r="G43" s="163">
        <v>23.06</v>
      </c>
      <c r="H43" s="163">
        <v>4.7300000000000004</v>
      </c>
      <c r="I43" s="167">
        <v>4.7300000000000004</v>
      </c>
      <c r="J43" s="37">
        <v>0.17199999999999999</v>
      </c>
    </row>
    <row r="44" spans="1:10" ht="27.75" customHeight="1" x14ac:dyDescent="0.2">
      <c r="A44" s="165" t="s">
        <v>478</v>
      </c>
      <c r="B44" s="36" t="s">
        <v>2431</v>
      </c>
      <c r="C44" s="168">
        <v>0</v>
      </c>
      <c r="D44" s="133">
        <v>4.2969999999999997</v>
      </c>
      <c r="E44" s="134">
        <v>0.44</v>
      </c>
      <c r="F44" s="135">
        <v>4.1000000000000002E-2</v>
      </c>
      <c r="G44" s="163">
        <v>26.46</v>
      </c>
      <c r="H44" s="163">
        <v>4.7300000000000004</v>
      </c>
      <c r="I44" s="167">
        <v>4.7300000000000004</v>
      </c>
      <c r="J44" s="37">
        <v>0.17199999999999999</v>
      </c>
    </row>
    <row r="45" spans="1:10" ht="27.75" customHeight="1" x14ac:dyDescent="0.2">
      <c r="A45" s="165" t="s">
        <v>479</v>
      </c>
      <c r="B45" s="36" t="s">
        <v>2432</v>
      </c>
      <c r="C45" s="168">
        <v>0</v>
      </c>
      <c r="D45" s="133">
        <v>4.2969999999999997</v>
      </c>
      <c r="E45" s="134">
        <v>0.44</v>
      </c>
      <c r="F45" s="135">
        <v>4.1000000000000002E-2</v>
      </c>
      <c r="G45" s="163">
        <v>49.26</v>
      </c>
      <c r="H45" s="163">
        <v>4.7300000000000004</v>
      </c>
      <c r="I45" s="167">
        <v>4.7300000000000004</v>
      </c>
      <c r="J45" s="37">
        <v>0.17199999999999999</v>
      </c>
    </row>
    <row r="46" spans="1:10" ht="27.75" customHeight="1" x14ac:dyDescent="0.2">
      <c r="A46" s="165" t="s">
        <v>480</v>
      </c>
      <c r="B46" s="36" t="s">
        <v>2433</v>
      </c>
      <c r="C46" s="168">
        <v>0</v>
      </c>
      <c r="D46" s="133">
        <v>4.2359999999999998</v>
      </c>
      <c r="E46" s="134">
        <v>0.4</v>
      </c>
      <c r="F46" s="135">
        <v>3.3000000000000002E-2</v>
      </c>
      <c r="G46" s="163">
        <v>159.13</v>
      </c>
      <c r="H46" s="163">
        <v>4.6500000000000004</v>
      </c>
      <c r="I46" s="167">
        <v>4.6500000000000004</v>
      </c>
      <c r="J46" s="37">
        <v>0.16</v>
      </c>
    </row>
    <row r="47" spans="1:10" ht="27.75" customHeight="1" x14ac:dyDescent="0.2">
      <c r="A47" s="165" t="s">
        <v>481</v>
      </c>
      <c r="B47" s="36" t="s">
        <v>2434</v>
      </c>
      <c r="C47" s="168">
        <v>0</v>
      </c>
      <c r="D47" s="133">
        <v>4.2359999999999998</v>
      </c>
      <c r="E47" s="134">
        <v>0.4</v>
      </c>
      <c r="F47" s="135">
        <v>3.3000000000000002E-2</v>
      </c>
      <c r="G47" s="163">
        <v>210.84</v>
      </c>
      <c r="H47" s="163">
        <v>4.6500000000000004</v>
      </c>
      <c r="I47" s="167">
        <v>4.6500000000000004</v>
      </c>
      <c r="J47" s="37">
        <v>0.16</v>
      </c>
    </row>
    <row r="48" spans="1:10" ht="27.75" customHeight="1" x14ac:dyDescent="0.2">
      <c r="A48" s="165" t="s">
        <v>482</v>
      </c>
      <c r="B48" s="36" t="s">
        <v>2435</v>
      </c>
      <c r="C48" s="168">
        <v>0</v>
      </c>
      <c r="D48" s="133">
        <v>4.2359999999999998</v>
      </c>
      <c r="E48" s="134">
        <v>0.4</v>
      </c>
      <c r="F48" s="135">
        <v>3.3000000000000002E-2</v>
      </c>
      <c r="G48" s="163">
        <v>267.52</v>
      </c>
      <c r="H48" s="163">
        <v>4.6500000000000004</v>
      </c>
      <c r="I48" s="167">
        <v>4.6500000000000004</v>
      </c>
      <c r="J48" s="37">
        <v>0.16</v>
      </c>
    </row>
    <row r="49" spans="1:10" ht="27.75" customHeight="1" x14ac:dyDescent="0.2">
      <c r="A49" s="165" t="s">
        <v>483</v>
      </c>
      <c r="B49" s="36" t="s">
        <v>2436</v>
      </c>
      <c r="C49" s="168">
        <v>0</v>
      </c>
      <c r="D49" s="133">
        <v>4.2359999999999998</v>
      </c>
      <c r="E49" s="134">
        <v>0.4</v>
      </c>
      <c r="F49" s="135">
        <v>3.3000000000000002E-2</v>
      </c>
      <c r="G49" s="163">
        <v>357.51</v>
      </c>
      <c r="H49" s="163">
        <v>4.6500000000000004</v>
      </c>
      <c r="I49" s="167">
        <v>4.6500000000000004</v>
      </c>
      <c r="J49" s="37">
        <v>0.16</v>
      </c>
    </row>
    <row r="50" spans="1:10" ht="27.75" customHeight="1" x14ac:dyDescent="0.2">
      <c r="A50" s="165" t="s">
        <v>484</v>
      </c>
      <c r="B50" s="36" t="s">
        <v>2437</v>
      </c>
      <c r="C50" s="168">
        <v>0</v>
      </c>
      <c r="D50" s="133">
        <v>4.2359999999999998</v>
      </c>
      <c r="E50" s="134">
        <v>0.4</v>
      </c>
      <c r="F50" s="135">
        <v>3.3000000000000002E-2</v>
      </c>
      <c r="G50" s="163">
        <v>749.23</v>
      </c>
      <c r="H50" s="163">
        <v>4.6500000000000004</v>
      </c>
      <c r="I50" s="167">
        <v>4.6500000000000004</v>
      </c>
      <c r="J50" s="37">
        <v>0.16</v>
      </c>
    </row>
    <row r="51" spans="1:10" ht="27.75" customHeight="1" x14ac:dyDescent="0.2">
      <c r="A51" s="165" t="s">
        <v>403</v>
      </c>
      <c r="B51" s="36" t="s">
        <v>2472</v>
      </c>
      <c r="C51" s="168" t="s">
        <v>718</v>
      </c>
      <c r="D51" s="136">
        <v>20.247</v>
      </c>
      <c r="E51" s="137">
        <v>1.7150000000000001</v>
      </c>
      <c r="F51" s="135">
        <v>1.0389999999999999</v>
      </c>
      <c r="G51" s="164"/>
      <c r="H51" s="164"/>
      <c r="I51" s="166"/>
      <c r="J51" s="38"/>
    </row>
    <row r="52" spans="1:10" ht="27.75" customHeight="1" x14ac:dyDescent="0.2">
      <c r="A52" s="165" t="s">
        <v>404</v>
      </c>
      <c r="B52" s="36" t="s">
        <v>2473</v>
      </c>
      <c r="C52" s="168" t="s">
        <v>719</v>
      </c>
      <c r="D52" s="133">
        <v>-9.1349999999999998</v>
      </c>
      <c r="E52" s="134">
        <v>-1.1240000000000001</v>
      </c>
      <c r="F52" s="135">
        <v>-0.14399999999999999</v>
      </c>
      <c r="G52" s="163">
        <v>0</v>
      </c>
      <c r="H52" s="164"/>
      <c r="I52" s="166"/>
      <c r="J52" s="38"/>
    </row>
    <row r="53" spans="1:10" ht="27.75" customHeight="1" x14ac:dyDescent="0.2">
      <c r="A53" s="165" t="s">
        <v>405</v>
      </c>
      <c r="B53" s="36" t="s">
        <v>2440</v>
      </c>
      <c r="C53" s="168">
        <v>0</v>
      </c>
      <c r="D53" s="133">
        <v>-7.3689999999999998</v>
      </c>
      <c r="E53" s="134">
        <v>-0.86499999999999999</v>
      </c>
      <c r="F53" s="135">
        <v>-0.10299999999999999</v>
      </c>
      <c r="G53" s="163">
        <v>0</v>
      </c>
      <c r="H53" s="164"/>
      <c r="I53" s="166"/>
      <c r="J53" s="38"/>
    </row>
    <row r="54" spans="1:10" ht="27.75" customHeight="1" x14ac:dyDescent="0.2">
      <c r="A54" s="165" t="s">
        <v>406</v>
      </c>
      <c r="B54" s="36" t="s">
        <v>2474</v>
      </c>
      <c r="C54" s="168">
        <v>0</v>
      </c>
      <c r="D54" s="133">
        <v>-9.1349999999999998</v>
      </c>
      <c r="E54" s="134">
        <v>-1.1240000000000001</v>
      </c>
      <c r="F54" s="135">
        <v>-0.14399999999999999</v>
      </c>
      <c r="G54" s="163">
        <v>0</v>
      </c>
      <c r="H54" s="164"/>
      <c r="I54" s="166"/>
      <c r="J54" s="37">
        <v>0.45900000000000002</v>
      </c>
    </row>
    <row r="55" spans="1:10" ht="27.75" customHeight="1" x14ac:dyDescent="0.2">
      <c r="A55" s="165" t="s">
        <v>407</v>
      </c>
      <c r="B55" s="36">
        <v>2</v>
      </c>
      <c r="C55" s="168">
        <v>0</v>
      </c>
      <c r="D55" s="133">
        <v>-7.3689999999999998</v>
      </c>
      <c r="E55" s="134">
        <v>-0.86499999999999999</v>
      </c>
      <c r="F55" s="135">
        <v>-0.10299999999999999</v>
      </c>
      <c r="G55" s="163">
        <v>0</v>
      </c>
      <c r="H55" s="164"/>
      <c r="I55" s="166"/>
      <c r="J55" s="37">
        <v>0.32800000000000001</v>
      </c>
    </row>
    <row r="56" spans="1:10" ht="27.75" customHeight="1" x14ac:dyDescent="0.2">
      <c r="A56" s="165" t="s">
        <v>408</v>
      </c>
      <c r="B56" s="36">
        <v>22</v>
      </c>
      <c r="C56" s="168">
        <v>0</v>
      </c>
      <c r="D56" s="133">
        <v>-5.4660000000000002</v>
      </c>
      <c r="E56" s="134">
        <v>-0.55900000000000005</v>
      </c>
      <c r="F56" s="135">
        <v>-5.1999999999999998E-2</v>
      </c>
      <c r="G56" s="163">
        <v>0</v>
      </c>
      <c r="H56" s="164"/>
      <c r="I56" s="166"/>
      <c r="J56" s="37">
        <v>0.27700000000000002</v>
      </c>
    </row>
    <row r="57" spans="1:10" ht="27.75" customHeight="1" x14ac:dyDescent="0.2">
      <c r="A57" s="161" t="s">
        <v>596</v>
      </c>
      <c r="B57" s="25"/>
      <c r="C57" s="168" t="s">
        <v>716</v>
      </c>
      <c r="D57" s="133">
        <v>6.7640000000000002</v>
      </c>
      <c r="E57" s="134">
        <v>0.83299999999999996</v>
      </c>
      <c r="F57" s="135">
        <v>0.106</v>
      </c>
      <c r="G57" s="163">
        <v>3.95</v>
      </c>
      <c r="H57" s="164"/>
      <c r="I57" s="166"/>
      <c r="J57" s="38"/>
    </row>
    <row r="58" spans="1:10" ht="27.75" customHeight="1" x14ac:dyDescent="0.2">
      <c r="A58" s="161" t="s">
        <v>627</v>
      </c>
      <c r="B58" s="25"/>
      <c r="C58" s="168">
        <v>2</v>
      </c>
      <c r="D58" s="133">
        <v>6.7640000000000002</v>
      </c>
      <c r="E58" s="134">
        <v>0.83299999999999996</v>
      </c>
      <c r="F58" s="135">
        <v>0.106</v>
      </c>
      <c r="G58" s="164"/>
      <c r="H58" s="164"/>
      <c r="I58" s="166"/>
      <c r="J58" s="38"/>
    </row>
    <row r="59" spans="1:10" ht="27.75" customHeight="1" x14ac:dyDescent="0.2">
      <c r="A59" s="161" t="s">
        <v>597</v>
      </c>
      <c r="B59" s="25"/>
      <c r="C59" s="168" t="s">
        <v>717</v>
      </c>
      <c r="D59" s="133">
        <v>5.1159999999999997</v>
      </c>
      <c r="E59" s="134">
        <v>0.63</v>
      </c>
      <c r="F59" s="135">
        <v>0.08</v>
      </c>
      <c r="G59" s="163">
        <v>4.1100000000000003</v>
      </c>
      <c r="H59" s="164"/>
      <c r="I59" s="166"/>
      <c r="J59" s="38"/>
    </row>
    <row r="60" spans="1:10" ht="27.75" customHeight="1" x14ac:dyDescent="0.2">
      <c r="A60" s="161" t="s">
        <v>598</v>
      </c>
      <c r="B60" s="25"/>
      <c r="C60" s="168" t="s">
        <v>717</v>
      </c>
      <c r="D60" s="133">
        <v>5.1159999999999997</v>
      </c>
      <c r="E60" s="134">
        <v>0.63</v>
      </c>
      <c r="F60" s="135">
        <v>0.08</v>
      </c>
      <c r="G60" s="163">
        <v>4.21</v>
      </c>
      <c r="H60" s="164"/>
      <c r="I60" s="166"/>
      <c r="J60" s="38"/>
    </row>
    <row r="61" spans="1:10" ht="27.75" customHeight="1" x14ac:dyDescent="0.2">
      <c r="A61" s="161" t="s">
        <v>599</v>
      </c>
      <c r="B61" s="25"/>
      <c r="C61" s="168" t="s">
        <v>717</v>
      </c>
      <c r="D61" s="133">
        <v>5.1159999999999997</v>
      </c>
      <c r="E61" s="134">
        <v>0.63</v>
      </c>
      <c r="F61" s="135">
        <v>0.08</v>
      </c>
      <c r="G61" s="163">
        <v>4.4000000000000004</v>
      </c>
      <c r="H61" s="164"/>
      <c r="I61" s="166"/>
      <c r="J61" s="38"/>
    </row>
    <row r="62" spans="1:10" ht="27.75" customHeight="1" x14ac:dyDescent="0.2">
      <c r="A62" s="161" t="s">
        <v>600</v>
      </c>
      <c r="B62" s="25"/>
      <c r="C62" s="168" t="s">
        <v>717</v>
      </c>
      <c r="D62" s="133">
        <v>5.1159999999999997</v>
      </c>
      <c r="E62" s="134">
        <v>0.63</v>
      </c>
      <c r="F62" s="135">
        <v>0.08</v>
      </c>
      <c r="G62" s="163">
        <v>4.72</v>
      </c>
      <c r="H62" s="164"/>
      <c r="I62" s="166"/>
      <c r="J62" s="38"/>
    </row>
    <row r="63" spans="1:10" ht="27.75" customHeight="1" x14ac:dyDescent="0.2">
      <c r="A63" s="161" t="s">
        <v>601</v>
      </c>
      <c r="B63" s="25"/>
      <c r="C63" s="168" t="s">
        <v>717</v>
      </c>
      <c r="D63" s="133">
        <v>5.1159999999999997</v>
      </c>
      <c r="E63" s="134">
        <v>0.63</v>
      </c>
      <c r="F63" s="135">
        <v>0.08</v>
      </c>
      <c r="G63" s="163">
        <v>5.69</v>
      </c>
      <c r="H63" s="164"/>
      <c r="I63" s="166"/>
      <c r="J63" s="38"/>
    </row>
    <row r="64" spans="1:10" ht="27.75" customHeight="1" x14ac:dyDescent="0.2">
      <c r="A64" s="161" t="s">
        <v>409</v>
      </c>
      <c r="B64" s="25"/>
      <c r="C64" s="168">
        <v>4</v>
      </c>
      <c r="D64" s="133">
        <v>5.1159999999999997</v>
      </c>
      <c r="E64" s="134">
        <v>0.63</v>
      </c>
      <c r="F64" s="135">
        <v>0.08</v>
      </c>
      <c r="G64" s="164"/>
      <c r="H64" s="164"/>
      <c r="I64" s="166"/>
      <c r="J64" s="38"/>
    </row>
    <row r="65" spans="1:10" ht="27.75" customHeight="1" x14ac:dyDescent="0.2">
      <c r="A65" s="161" t="s">
        <v>545</v>
      </c>
      <c r="B65" s="25"/>
      <c r="C65" s="168">
        <v>0</v>
      </c>
      <c r="D65" s="133">
        <v>3.5579999999999998</v>
      </c>
      <c r="E65" s="134">
        <v>0.40899999999999997</v>
      </c>
      <c r="F65" s="135">
        <v>4.7E-2</v>
      </c>
      <c r="G65" s="163">
        <v>9.39</v>
      </c>
      <c r="H65" s="163">
        <v>3.51</v>
      </c>
      <c r="I65" s="167">
        <v>3.51</v>
      </c>
      <c r="J65" s="37">
        <v>0.161</v>
      </c>
    </row>
    <row r="66" spans="1:10" ht="27.75" customHeight="1" x14ac:dyDescent="0.2">
      <c r="A66" s="161" t="s">
        <v>546</v>
      </c>
      <c r="B66" s="25"/>
      <c r="C66" s="168">
        <v>0</v>
      </c>
      <c r="D66" s="133">
        <v>3.5579999999999998</v>
      </c>
      <c r="E66" s="134">
        <v>0.40899999999999997</v>
      </c>
      <c r="F66" s="135">
        <v>4.7E-2</v>
      </c>
      <c r="G66" s="163">
        <v>12.52</v>
      </c>
      <c r="H66" s="163">
        <v>3.51</v>
      </c>
      <c r="I66" s="167">
        <v>3.51</v>
      </c>
      <c r="J66" s="37">
        <v>0.161</v>
      </c>
    </row>
    <row r="67" spans="1:10" ht="27.75" customHeight="1" x14ac:dyDescent="0.2">
      <c r="A67" s="161" t="s">
        <v>547</v>
      </c>
      <c r="B67" s="25"/>
      <c r="C67" s="168">
        <v>0</v>
      </c>
      <c r="D67" s="133">
        <v>3.5579999999999998</v>
      </c>
      <c r="E67" s="134">
        <v>0.40899999999999997</v>
      </c>
      <c r="F67" s="135">
        <v>4.7E-2</v>
      </c>
      <c r="G67" s="163">
        <v>14.45</v>
      </c>
      <c r="H67" s="163">
        <v>3.51</v>
      </c>
      <c r="I67" s="167">
        <v>3.51</v>
      </c>
      <c r="J67" s="37">
        <v>0.161</v>
      </c>
    </row>
    <row r="68" spans="1:10" ht="27.75" customHeight="1" x14ac:dyDescent="0.2">
      <c r="A68" s="161" t="s">
        <v>548</v>
      </c>
      <c r="B68" s="25"/>
      <c r="C68" s="168">
        <v>0</v>
      </c>
      <c r="D68" s="133">
        <v>3.5579999999999998</v>
      </c>
      <c r="E68" s="134">
        <v>0.40899999999999997</v>
      </c>
      <c r="F68" s="135">
        <v>4.7E-2</v>
      </c>
      <c r="G68" s="163">
        <v>16.350000000000001</v>
      </c>
      <c r="H68" s="163">
        <v>3.51</v>
      </c>
      <c r="I68" s="167">
        <v>3.51</v>
      </c>
      <c r="J68" s="37">
        <v>0.161</v>
      </c>
    </row>
    <row r="69" spans="1:10" ht="27.75" customHeight="1" x14ac:dyDescent="0.2">
      <c r="A69" s="161" t="s">
        <v>549</v>
      </c>
      <c r="B69" s="25"/>
      <c r="C69" s="168">
        <v>0</v>
      </c>
      <c r="D69" s="133">
        <v>3.5579999999999998</v>
      </c>
      <c r="E69" s="134">
        <v>0.40899999999999997</v>
      </c>
      <c r="F69" s="135">
        <v>4.7E-2</v>
      </c>
      <c r="G69" s="163">
        <v>29.11</v>
      </c>
      <c r="H69" s="163">
        <v>3.51</v>
      </c>
      <c r="I69" s="167">
        <v>3.51</v>
      </c>
      <c r="J69" s="37">
        <v>0.161</v>
      </c>
    </row>
    <row r="70" spans="1:10" ht="27.75" customHeight="1" x14ac:dyDescent="0.2">
      <c r="A70" s="161" t="s">
        <v>550</v>
      </c>
      <c r="B70" s="25"/>
      <c r="C70" s="168">
        <v>0</v>
      </c>
      <c r="D70" s="133">
        <v>3.5979999999999999</v>
      </c>
      <c r="E70" s="134">
        <v>0.36799999999999999</v>
      </c>
      <c r="F70" s="135">
        <v>3.4000000000000002E-2</v>
      </c>
      <c r="G70" s="163">
        <v>11.73</v>
      </c>
      <c r="H70" s="163">
        <v>3.96</v>
      </c>
      <c r="I70" s="167">
        <v>3.96</v>
      </c>
      <c r="J70" s="37">
        <v>0.14399999999999999</v>
      </c>
    </row>
    <row r="71" spans="1:10" ht="27.75" customHeight="1" x14ac:dyDescent="0.2">
      <c r="A71" s="161" t="s">
        <v>551</v>
      </c>
      <c r="B71" s="25"/>
      <c r="C71" s="168">
        <v>0</v>
      </c>
      <c r="D71" s="133">
        <v>3.5979999999999999</v>
      </c>
      <c r="E71" s="134">
        <v>0.36799999999999999</v>
      </c>
      <c r="F71" s="135">
        <v>3.4000000000000002E-2</v>
      </c>
      <c r="G71" s="163">
        <v>16.420000000000002</v>
      </c>
      <c r="H71" s="163">
        <v>3.96</v>
      </c>
      <c r="I71" s="167">
        <v>3.96</v>
      </c>
      <c r="J71" s="37">
        <v>0.14399999999999999</v>
      </c>
    </row>
    <row r="72" spans="1:10" ht="27.75" customHeight="1" x14ac:dyDescent="0.2">
      <c r="A72" s="161" t="s">
        <v>552</v>
      </c>
      <c r="B72" s="25"/>
      <c r="C72" s="168">
        <v>0</v>
      </c>
      <c r="D72" s="133">
        <v>3.5979999999999999</v>
      </c>
      <c r="E72" s="134">
        <v>0.36799999999999999</v>
      </c>
      <c r="F72" s="135">
        <v>3.4000000000000002E-2</v>
      </c>
      <c r="G72" s="163">
        <v>19.3</v>
      </c>
      <c r="H72" s="163">
        <v>3.96</v>
      </c>
      <c r="I72" s="167">
        <v>3.96</v>
      </c>
      <c r="J72" s="37">
        <v>0.14399999999999999</v>
      </c>
    </row>
    <row r="73" spans="1:10" ht="27.75" customHeight="1" x14ac:dyDescent="0.2">
      <c r="A73" s="161" t="s">
        <v>553</v>
      </c>
      <c r="B73" s="25"/>
      <c r="C73" s="168">
        <v>0</v>
      </c>
      <c r="D73" s="133">
        <v>3.5979999999999999</v>
      </c>
      <c r="E73" s="134">
        <v>0.36799999999999999</v>
      </c>
      <c r="F73" s="135">
        <v>3.4000000000000002E-2</v>
      </c>
      <c r="G73" s="163">
        <v>22.15</v>
      </c>
      <c r="H73" s="163">
        <v>3.96</v>
      </c>
      <c r="I73" s="167">
        <v>3.96</v>
      </c>
      <c r="J73" s="37">
        <v>0.14399999999999999</v>
      </c>
    </row>
    <row r="74" spans="1:10" ht="27.75" customHeight="1" x14ac:dyDescent="0.2">
      <c r="A74" s="161" t="s">
        <v>554</v>
      </c>
      <c r="B74" s="25"/>
      <c r="C74" s="168">
        <v>0</v>
      </c>
      <c r="D74" s="133">
        <v>3.5979999999999999</v>
      </c>
      <c r="E74" s="134">
        <v>0.36799999999999999</v>
      </c>
      <c r="F74" s="135">
        <v>3.4000000000000002E-2</v>
      </c>
      <c r="G74" s="163">
        <v>41.24</v>
      </c>
      <c r="H74" s="163">
        <v>3.96</v>
      </c>
      <c r="I74" s="167">
        <v>3.96</v>
      </c>
      <c r="J74" s="37">
        <v>0.14399999999999999</v>
      </c>
    </row>
    <row r="75" spans="1:10" ht="27.75" customHeight="1" x14ac:dyDescent="0.2">
      <c r="A75" s="161" t="s">
        <v>555</v>
      </c>
      <c r="B75" s="25"/>
      <c r="C75" s="168">
        <v>0</v>
      </c>
      <c r="D75" s="133">
        <v>3.5019999999999998</v>
      </c>
      <c r="E75" s="134">
        <v>0.33100000000000002</v>
      </c>
      <c r="F75" s="135">
        <v>2.7E-2</v>
      </c>
      <c r="G75" s="163">
        <v>131.55000000000001</v>
      </c>
      <c r="H75" s="163">
        <v>3.84</v>
      </c>
      <c r="I75" s="167">
        <v>3.84</v>
      </c>
      <c r="J75" s="37">
        <v>0.13200000000000001</v>
      </c>
    </row>
    <row r="76" spans="1:10" ht="27.75" customHeight="1" x14ac:dyDescent="0.2">
      <c r="A76" s="161" t="s">
        <v>556</v>
      </c>
      <c r="B76" s="25"/>
      <c r="C76" s="168">
        <v>0</v>
      </c>
      <c r="D76" s="133">
        <v>3.5019999999999998</v>
      </c>
      <c r="E76" s="134">
        <v>0.33100000000000002</v>
      </c>
      <c r="F76" s="135">
        <v>2.7E-2</v>
      </c>
      <c r="G76" s="163">
        <v>174.31</v>
      </c>
      <c r="H76" s="163">
        <v>3.84</v>
      </c>
      <c r="I76" s="167">
        <v>3.84</v>
      </c>
      <c r="J76" s="37">
        <v>0.13200000000000001</v>
      </c>
    </row>
    <row r="77" spans="1:10" ht="27.75" customHeight="1" x14ac:dyDescent="0.2">
      <c r="A77" s="161" t="s">
        <v>557</v>
      </c>
      <c r="B77" s="25"/>
      <c r="C77" s="168">
        <v>0</v>
      </c>
      <c r="D77" s="133">
        <v>3.5019999999999998</v>
      </c>
      <c r="E77" s="134">
        <v>0.33100000000000002</v>
      </c>
      <c r="F77" s="135">
        <v>2.7E-2</v>
      </c>
      <c r="G77" s="163">
        <v>221.16</v>
      </c>
      <c r="H77" s="163">
        <v>3.84</v>
      </c>
      <c r="I77" s="167">
        <v>3.84</v>
      </c>
      <c r="J77" s="37">
        <v>0.13200000000000001</v>
      </c>
    </row>
    <row r="78" spans="1:10" ht="27.75" customHeight="1" x14ac:dyDescent="0.2">
      <c r="A78" s="161" t="s">
        <v>558</v>
      </c>
      <c r="B78" s="25"/>
      <c r="C78" s="168">
        <v>0</v>
      </c>
      <c r="D78" s="133">
        <v>3.5019999999999998</v>
      </c>
      <c r="E78" s="134">
        <v>0.33100000000000002</v>
      </c>
      <c r="F78" s="135">
        <v>2.7E-2</v>
      </c>
      <c r="G78" s="163">
        <v>295.56</v>
      </c>
      <c r="H78" s="163">
        <v>3.84</v>
      </c>
      <c r="I78" s="167">
        <v>3.84</v>
      </c>
      <c r="J78" s="37">
        <v>0.13200000000000001</v>
      </c>
    </row>
    <row r="79" spans="1:10" ht="27.75" customHeight="1" x14ac:dyDescent="0.2">
      <c r="A79" s="161" t="s">
        <v>559</v>
      </c>
      <c r="B79" s="25"/>
      <c r="C79" s="168">
        <v>0</v>
      </c>
      <c r="D79" s="133">
        <v>3.5019999999999998</v>
      </c>
      <c r="E79" s="134">
        <v>0.33100000000000002</v>
      </c>
      <c r="F79" s="135">
        <v>2.7E-2</v>
      </c>
      <c r="G79" s="163">
        <v>619.41</v>
      </c>
      <c r="H79" s="163">
        <v>3.84</v>
      </c>
      <c r="I79" s="167">
        <v>3.84</v>
      </c>
      <c r="J79" s="37">
        <v>0.13200000000000001</v>
      </c>
    </row>
    <row r="80" spans="1:10" ht="27.75" customHeight="1" x14ac:dyDescent="0.2">
      <c r="A80" s="161" t="s">
        <v>410</v>
      </c>
      <c r="B80" s="25"/>
      <c r="C80" s="168" t="s">
        <v>718</v>
      </c>
      <c r="D80" s="136">
        <v>17.451000000000001</v>
      </c>
      <c r="E80" s="137">
        <v>1.478</v>
      </c>
      <c r="F80" s="135">
        <v>0.89500000000000002</v>
      </c>
      <c r="G80" s="164"/>
      <c r="H80" s="164"/>
      <c r="I80" s="166"/>
      <c r="J80" s="38"/>
    </row>
    <row r="81" spans="1:10" ht="27.75" customHeight="1" x14ac:dyDescent="0.2">
      <c r="A81" s="161" t="s">
        <v>411</v>
      </c>
      <c r="B81" s="25"/>
      <c r="C81" s="168" t="s">
        <v>719</v>
      </c>
      <c r="D81" s="133">
        <v>-5.9690000000000003</v>
      </c>
      <c r="E81" s="134">
        <v>-0.73499999999999999</v>
      </c>
      <c r="F81" s="135">
        <v>-9.4E-2</v>
      </c>
      <c r="G81" s="163">
        <v>0</v>
      </c>
      <c r="H81" s="164"/>
      <c r="I81" s="166"/>
      <c r="J81" s="38"/>
    </row>
    <row r="82" spans="1:10" ht="27.75" customHeight="1" x14ac:dyDescent="0.2">
      <c r="A82" s="161" t="s">
        <v>412</v>
      </c>
      <c r="B82" s="25"/>
      <c r="C82" s="168">
        <v>0</v>
      </c>
      <c r="D82" s="133">
        <v>-5.335</v>
      </c>
      <c r="E82" s="134">
        <v>-0.626</v>
      </c>
      <c r="F82" s="135">
        <v>-7.4999999999999997E-2</v>
      </c>
      <c r="G82" s="163">
        <v>0</v>
      </c>
      <c r="H82" s="164"/>
      <c r="I82" s="166"/>
      <c r="J82" s="38"/>
    </row>
    <row r="83" spans="1:10" ht="27.75" customHeight="1" x14ac:dyDescent="0.2">
      <c r="A83" s="161" t="s">
        <v>413</v>
      </c>
      <c r="B83" s="25"/>
      <c r="C83" s="168">
        <v>0</v>
      </c>
      <c r="D83" s="133">
        <v>-5.9690000000000003</v>
      </c>
      <c r="E83" s="134">
        <v>-0.73499999999999999</v>
      </c>
      <c r="F83" s="135">
        <v>-9.4E-2</v>
      </c>
      <c r="G83" s="163">
        <v>0</v>
      </c>
      <c r="H83" s="164"/>
      <c r="I83" s="166"/>
      <c r="J83" s="37">
        <v>0.3</v>
      </c>
    </row>
    <row r="84" spans="1:10" ht="27.75" customHeight="1" x14ac:dyDescent="0.2">
      <c r="A84" s="161" t="s">
        <v>414</v>
      </c>
      <c r="B84" s="25"/>
      <c r="C84" s="168">
        <v>0</v>
      </c>
      <c r="D84" s="133">
        <v>-5.335</v>
      </c>
      <c r="E84" s="134">
        <v>-0.626</v>
      </c>
      <c r="F84" s="135">
        <v>-7.4999999999999997E-2</v>
      </c>
      <c r="G84" s="163">
        <v>0</v>
      </c>
      <c r="H84" s="164"/>
      <c r="I84" s="166"/>
      <c r="J84" s="37">
        <v>0.23699999999999999</v>
      </c>
    </row>
    <row r="85" spans="1:10" ht="27.75" customHeight="1" x14ac:dyDescent="0.2">
      <c r="A85" s="161" t="s">
        <v>415</v>
      </c>
      <c r="B85" s="25"/>
      <c r="C85" s="168">
        <v>0</v>
      </c>
      <c r="D85" s="133">
        <v>-5.4660000000000002</v>
      </c>
      <c r="E85" s="134">
        <v>-0.55900000000000005</v>
      </c>
      <c r="F85" s="135">
        <v>-5.1999999999999998E-2</v>
      </c>
      <c r="G85" s="163">
        <v>12.88</v>
      </c>
      <c r="H85" s="164"/>
      <c r="I85" s="166"/>
      <c r="J85" s="37">
        <v>0.27700000000000002</v>
      </c>
    </row>
    <row r="86" spans="1:10" ht="27.75" customHeight="1" x14ac:dyDescent="0.2">
      <c r="A86" s="161" t="s">
        <v>602</v>
      </c>
      <c r="B86" s="25"/>
      <c r="C86" s="168" t="s">
        <v>716</v>
      </c>
      <c r="D86" s="133">
        <v>5.165</v>
      </c>
      <c r="E86" s="134">
        <v>0.63600000000000001</v>
      </c>
      <c r="F86" s="135">
        <v>8.1000000000000003E-2</v>
      </c>
      <c r="G86" s="163">
        <v>3.02</v>
      </c>
      <c r="H86" s="164"/>
      <c r="I86" s="166"/>
      <c r="J86" s="38"/>
    </row>
    <row r="87" spans="1:10" ht="27.75" customHeight="1" x14ac:dyDescent="0.2">
      <c r="A87" s="161" t="s">
        <v>628</v>
      </c>
      <c r="B87" s="25"/>
      <c r="C87" s="168">
        <v>2</v>
      </c>
      <c r="D87" s="133">
        <v>5.165</v>
      </c>
      <c r="E87" s="134">
        <v>0.63600000000000001</v>
      </c>
      <c r="F87" s="135">
        <v>8.1000000000000003E-2</v>
      </c>
      <c r="G87" s="164"/>
      <c r="H87" s="164"/>
      <c r="I87" s="166"/>
      <c r="J87" s="38"/>
    </row>
    <row r="88" spans="1:10" ht="27.75" customHeight="1" x14ac:dyDescent="0.2">
      <c r="A88" s="161" t="s">
        <v>603</v>
      </c>
      <c r="B88" s="25"/>
      <c r="C88" s="168" t="s">
        <v>717</v>
      </c>
      <c r="D88" s="133">
        <v>3.9060000000000001</v>
      </c>
      <c r="E88" s="134">
        <v>0.48099999999999998</v>
      </c>
      <c r="F88" s="135">
        <v>6.0999999999999999E-2</v>
      </c>
      <c r="G88" s="163">
        <v>3.14</v>
      </c>
      <c r="H88" s="164"/>
      <c r="I88" s="166"/>
      <c r="J88" s="38"/>
    </row>
    <row r="89" spans="1:10" ht="27.75" customHeight="1" x14ac:dyDescent="0.2">
      <c r="A89" s="161" t="s">
        <v>604</v>
      </c>
      <c r="B89" s="25"/>
      <c r="C89" s="168" t="s">
        <v>717</v>
      </c>
      <c r="D89" s="133">
        <v>3.9060000000000001</v>
      </c>
      <c r="E89" s="134">
        <v>0.48099999999999998</v>
      </c>
      <c r="F89" s="135">
        <v>6.0999999999999999E-2</v>
      </c>
      <c r="G89" s="163">
        <v>3.22</v>
      </c>
      <c r="H89" s="164"/>
      <c r="I89" s="166"/>
      <c r="J89" s="38"/>
    </row>
    <row r="90" spans="1:10" ht="27.75" customHeight="1" x14ac:dyDescent="0.2">
      <c r="A90" s="161" t="s">
        <v>605</v>
      </c>
      <c r="B90" s="25"/>
      <c r="C90" s="168" t="s">
        <v>717</v>
      </c>
      <c r="D90" s="133">
        <v>3.9060000000000001</v>
      </c>
      <c r="E90" s="134">
        <v>0.48099999999999998</v>
      </c>
      <c r="F90" s="135">
        <v>6.0999999999999999E-2</v>
      </c>
      <c r="G90" s="163">
        <v>3.36</v>
      </c>
      <c r="H90" s="164"/>
      <c r="I90" s="166"/>
      <c r="J90" s="38"/>
    </row>
    <row r="91" spans="1:10" ht="27.75" customHeight="1" x14ac:dyDescent="0.2">
      <c r="A91" s="161" t="s">
        <v>606</v>
      </c>
      <c r="B91" s="25"/>
      <c r="C91" s="168" t="s">
        <v>717</v>
      </c>
      <c r="D91" s="133">
        <v>3.9060000000000001</v>
      </c>
      <c r="E91" s="134">
        <v>0.48099999999999998</v>
      </c>
      <c r="F91" s="135">
        <v>6.0999999999999999E-2</v>
      </c>
      <c r="G91" s="163">
        <v>3.61</v>
      </c>
      <c r="H91" s="164"/>
      <c r="I91" s="166"/>
      <c r="J91" s="38"/>
    </row>
    <row r="92" spans="1:10" ht="27.75" customHeight="1" x14ac:dyDescent="0.2">
      <c r="A92" s="161" t="s">
        <v>607</v>
      </c>
      <c r="B92" s="25"/>
      <c r="C92" s="168" t="s">
        <v>717</v>
      </c>
      <c r="D92" s="133">
        <v>3.9060000000000001</v>
      </c>
      <c r="E92" s="134">
        <v>0.48099999999999998</v>
      </c>
      <c r="F92" s="135">
        <v>6.0999999999999999E-2</v>
      </c>
      <c r="G92" s="163">
        <v>4.3499999999999996</v>
      </c>
      <c r="H92" s="164"/>
      <c r="I92" s="166"/>
      <c r="J92" s="38"/>
    </row>
    <row r="93" spans="1:10" ht="27.75" customHeight="1" x14ac:dyDescent="0.2">
      <c r="A93" s="161" t="s">
        <v>416</v>
      </c>
      <c r="B93" s="25"/>
      <c r="C93" s="168">
        <v>4</v>
      </c>
      <c r="D93" s="133">
        <v>3.9060000000000001</v>
      </c>
      <c r="E93" s="134">
        <v>0.48099999999999998</v>
      </c>
      <c r="F93" s="135">
        <v>6.0999999999999999E-2</v>
      </c>
      <c r="G93" s="164"/>
      <c r="H93" s="164"/>
      <c r="I93" s="166"/>
      <c r="J93" s="38"/>
    </row>
    <row r="94" spans="1:10" ht="27.75" customHeight="1" x14ac:dyDescent="0.2">
      <c r="A94" s="161" t="s">
        <v>530</v>
      </c>
      <c r="B94" s="25"/>
      <c r="C94" s="168">
        <v>0</v>
      </c>
      <c r="D94" s="133">
        <v>2.7170000000000001</v>
      </c>
      <c r="E94" s="134">
        <v>0.312</v>
      </c>
      <c r="F94" s="135">
        <v>3.5999999999999997E-2</v>
      </c>
      <c r="G94" s="163">
        <v>7.17</v>
      </c>
      <c r="H94" s="163">
        <v>2.68</v>
      </c>
      <c r="I94" s="167">
        <v>2.68</v>
      </c>
      <c r="J94" s="37">
        <v>0.123</v>
      </c>
    </row>
    <row r="95" spans="1:10" ht="27.75" customHeight="1" x14ac:dyDescent="0.2">
      <c r="A95" s="161" t="s">
        <v>531</v>
      </c>
      <c r="B95" s="25"/>
      <c r="C95" s="168">
        <v>0</v>
      </c>
      <c r="D95" s="133">
        <v>2.7170000000000001</v>
      </c>
      <c r="E95" s="134">
        <v>0.312</v>
      </c>
      <c r="F95" s="135">
        <v>3.5999999999999997E-2</v>
      </c>
      <c r="G95" s="163">
        <v>9.56</v>
      </c>
      <c r="H95" s="163">
        <v>2.68</v>
      </c>
      <c r="I95" s="167">
        <v>2.68</v>
      </c>
      <c r="J95" s="37">
        <v>0.123</v>
      </c>
    </row>
    <row r="96" spans="1:10" ht="27.75" customHeight="1" x14ac:dyDescent="0.2">
      <c r="A96" s="161" t="s">
        <v>532</v>
      </c>
      <c r="B96" s="25"/>
      <c r="C96" s="168">
        <v>0</v>
      </c>
      <c r="D96" s="133">
        <v>2.7170000000000001</v>
      </c>
      <c r="E96" s="134">
        <v>0.312</v>
      </c>
      <c r="F96" s="135">
        <v>3.5999999999999997E-2</v>
      </c>
      <c r="G96" s="163">
        <v>11.03</v>
      </c>
      <c r="H96" s="163">
        <v>2.68</v>
      </c>
      <c r="I96" s="167">
        <v>2.68</v>
      </c>
      <c r="J96" s="37">
        <v>0.123</v>
      </c>
    </row>
    <row r="97" spans="1:10" ht="27.75" customHeight="1" x14ac:dyDescent="0.2">
      <c r="A97" s="161" t="s">
        <v>533</v>
      </c>
      <c r="B97" s="25"/>
      <c r="C97" s="168">
        <v>0</v>
      </c>
      <c r="D97" s="133">
        <v>2.7170000000000001</v>
      </c>
      <c r="E97" s="134">
        <v>0.312</v>
      </c>
      <c r="F97" s="135">
        <v>3.5999999999999997E-2</v>
      </c>
      <c r="G97" s="163">
        <v>12.49</v>
      </c>
      <c r="H97" s="163">
        <v>2.68</v>
      </c>
      <c r="I97" s="167">
        <v>2.68</v>
      </c>
      <c r="J97" s="37">
        <v>0.123</v>
      </c>
    </row>
    <row r="98" spans="1:10" ht="27.75" customHeight="1" x14ac:dyDescent="0.2">
      <c r="A98" s="161" t="s">
        <v>534</v>
      </c>
      <c r="B98" s="25"/>
      <c r="C98" s="168">
        <v>0</v>
      </c>
      <c r="D98" s="133">
        <v>2.7170000000000001</v>
      </c>
      <c r="E98" s="134">
        <v>0.312</v>
      </c>
      <c r="F98" s="135">
        <v>3.5999999999999997E-2</v>
      </c>
      <c r="G98" s="163">
        <v>22.23</v>
      </c>
      <c r="H98" s="163">
        <v>2.68</v>
      </c>
      <c r="I98" s="167">
        <v>2.68</v>
      </c>
      <c r="J98" s="37">
        <v>0.123</v>
      </c>
    </row>
    <row r="99" spans="1:10" ht="27.75" customHeight="1" x14ac:dyDescent="0.2">
      <c r="A99" s="161" t="s">
        <v>535</v>
      </c>
      <c r="B99" s="25"/>
      <c r="C99" s="168">
        <v>0</v>
      </c>
      <c r="D99" s="133">
        <v>2.7469999999999999</v>
      </c>
      <c r="E99" s="134">
        <v>0.28100000000000003</v>
      </c>
      <c r="F99" s="135">
        <v>2.5999999999999999E-2</v>
      </c>
      <c r="G99" s="163">
        <v>8.9600000000000009</v>
      </c>
      <c r="H99" s="163">
        <v>3.02</v>
      </c>
      <c r="I99" s="167">
        <v>3.02</v>
      </c>
      <c r="J99" s="37">
        <v>0.11</v>
      </c>
    </row>
    <row r="100" spans="1:10" ht="27.75" customHeight="1" x14ac:dyDescent="0.2">
      <c r="A100" s="161" t="s">
        <v>536</v>
      </c>
      <c r="B100" s="25"/>
      <c r="C100" s="168">
        <v>0</v>
      </c>
      <c r="D100" s="133">
        <v>2.7469999999999999</v>
      </c>
      <c r="E100" s="134">
        <v>0.28100000000000003</v>
      </c>
      <c r="F100" s="135">
        <v>2.5999999999999999E-2</v>
      </c>
      <c r="G100" s="163">
        <v>12.54</v>
      </c>
      <c r="H100" s="163">
        <v>3.02</v>
      </c>
      <c r="I100" s="167">
        <v>3.02</v>
      </c>
      <c r="J100" s="37">
        <v>0.11</v>
      </c>
    </row>
    <row r="101" spans="1:10" ht="27.75" customHeight="1" x14ac:dyDescent="0.2">
      <c r="A101" s="161" t="s">
        <v>537</v>
      </c>
      <c r="B101" s="25"/>
      <c r="C101" s="168">
        <v>0</v>
      </c>
      <c r="D101" s="133">
        <v>2.7469999999999999</v>
      </c>
      <c r="E101" s="134">
        <v>0.28100000000000003</v>
      </c>
      <c r="F101" s="135">
        <v>2.5999999999999999E-2</v>
      </c>
      <c r="G101" s="163">
        <v>14.74</v>
      </c>
      <c r="H101" s="163">
        <v>3.02</v>
      </c>
      <c r="I101" s="167">
        <v>3.02</v>
      </c>
      <c r="J101" s="37">
        <v>0.11</v>
      </c>
    </row>
    <row r="102" spans="1:10" ht="27.75" customHeight="1" x14ac:dyDescent="0.2">
      <c r="A102" s="161" t="s">
        <v>538</v>
      </c>
      <c r="B102" s="25"/>
      <c r="C102" s="168">
        <v>0</v>
      </c>
      <c r="D102" s="133">
        <v>2.7469999999999999</v>
      </c>
      <c r="E102" s="134">
        <v>0.28100000000000003</v>
      </c>
      <c r="F102" s="135">
        <v>2.5999999999999999E-2</v>
      </c>
      <c r="G102" s="163">
        <v>16.91</v>
      </c>
      <c r="H102" s="163">
        <v>3.02</v>
      </c>
      <c r="I102" s="167">
        <v>3.02</v>
      </c>
      <c r="J102" s="37">
        <v>0.11</v>
      </c>
    </row>
    <row r="103" spans="1:10" ht="27.75" customHeight="1" x14ac:dyDescent="0.2">
      <c r="A103" s="161" t="s">
        <v>539</v>
      </c>
      <c r="B103" s="25"/>
      <c r="C103" s="168">
        <v>0</v>
      </c>
      <c r="D103" s="133">
        <v>2.7469999999999999</v>
      </c>
      <c r="E103" s="134">
        <v>0.28100000000000003</v>
      </c>
      <c r="F103" s="135">
        <v>2.5999999999999999E-2</v>
      </c>
      <c r="G103" s="163">
        <v>31.49</v>
      </c>
      <c r="H103" s="163">
        <v>3.02</v>
      </c>
      <c r="I103" s="167">
        <v>3.02</v>
      </c>
      <c r="J103" s="37">
        <v>0.11</v>
      </c>
    </row>
    <row r="104" spans="1:10" ht="27.75" customHeight="1" x14ac:dyDescent="0.2">
      <c r="A104" s="161" t="s">
        <v>540</v>
      </c>
      <c r="B104" s="25"/>
      <c r="C104" s="168">
        <v>0</v>
      </c>
      <c r="D104" s="133">
        <v>2.6739999999999999</v>
      </c>
      <c r="E104" s="134">
        <v>0.253</v>
      </c>
      <c r="F104" s="135">
        <v>2.1000000000000001E-2</v>
      </c>
      <c r="G104" s="163">
        <v>100.46</v>
      </c>
      <c r="H104" s="163">
        <v>2.93</v>
      </c>
      <c r="I104" s="167">
        <v>2.93</v>
      </c>
      <c r="J104" s="37">
        <v>0.10100000000000001</v>
      </c>
    </row>
    <row r="105" spans="1:10" ht="27.75" customHeight="1" x14ac:dyDescent="0.2">
      <c r="A105" s="161" t="s">
        <v>541</v>
      </c>
      <c r="B105" s="25"/>
      <c r="C105" s="168">
        <v>0</v>
      </c>
      <c r="D105" s="133">
        <v>2.6739999999999999</v>
      </c>
      <c r="E105" s="134">
        <v>0.253</v>
      </c>
      <c r="F105" s="135">
        <v>2.1000000000000001E-2</v>
      </c>
      <c r="G105" s="163">
        <v>133.11000000000001</v>
      </c>
      <c r="H105" s="163">
        <v>2.93</v>
      </c>
      <c r="I105" s="167">
        <v>2.93</v>
      </c>
      <c r="J105" s="37">
        <v>0.10100000000000001</v>
      </c>
    </row>
    <row r="106" spans="1:10" ht="27.75" customHeight="1" x14ac:dyDescent="0.2">
      <c r="A106" s="161" t="s">
        <v>542</v>
      </c>
      <c r="B106" s="25"/>
      <c r="C106" s="168">
        <v>0</v>
      </c>
      <c r="D106" s="133">
        <v>2.6739999999999999</v>
      </c>
      <c r="E106" s="134">
        <v>0.253</v>
      </c>
      <c r="F106" s="135">
        <v>2.1000000000000001E-2</v>
      </c>
      <c r="G106" s="163">
        <v>168.89</v>
      </c>
      <c r="H106" s="163">
        <v>2.93</v>
      </c>
      <c r="I106" s="167">
        <v>2.93</v>
      </c>
      <c r="J106" s="37">
        <v>0.10100000000000001</v>
      </c>
    </row>
    <row r="107" spans="1:10" ht="27.75" customHeight="1" x14ac:dyDescent="0.2">
      <c r="A107" s="161" t="s">
        <v>543</v>
      </c>
      <c r="B107" s="25"/>
      <c r="C107" s="168">
        <v>0</v>
      </c>
      <c r="D107" s="133">
        <v>2.6739999999999999</v>
      </c>
      <c r="E107" s="134">
        <v>0.253</v>
      </c>
      <c r="F107" s="135">
        <v>2.1000000000000001E-2</v>
      </c>
      <c r="G107" s="163">
        <v>225.7</v>
      </c>
      <c r="H107" s="163">
        <v>2.93</v>
      </c>
      <c r="I107" s="167">
        <v>2.93</v>
      </c>
      <c r="J107" s="37">
        <v>0.10100000000000001</v>
      </c>
    </row>
    <row r="108" spans="1:10" ht="27.75" customHeight="1" x14ac:dyDescent="0.2">
      <c r="A108" s="161" t="s">
        <v>544</v>
      </c>
      <c r="B108" s="25"/>
      <c r="C108" s="168">
        <v>0</v>
      </c>
      <c r="D108" s="133">
        <v>2.6739999999999999</v>
      </c>
      <c r="E108" s="134">
        <v>0.253</v>
      </c>
      <c r="F108" s="135">
        <v>2.1000000000000001E-2</v>
      </c>
      <c r="G108" s="163">
        <v>473</v>
      </c>
      <c r="H108" s="163">
        <v>2.93</v>
      </c>
      <c r="I108" s="167">
        <v>2.93</v>
      </c>
      <c r="J108" s="37">
        <v>0.10100000000000001</v>
      </c>
    </row>
    <row r="109" spans="1:10" ht="27.75" customHeight="1" x14ac:dyDescent="0.2">
      <c r="A109" s="161" t="s">
        <v>417</v>
      </c>
      <c r="B109" s="25"/>
      <c r="C109" s="168" t="s">
        <v>718</v>
      </c>
      <c r="D109" s="136">
        <v>13.326000000000001</v>
      </c>
      <c r="E109" s="137">
        <v>1.129</v>
      </c>
      <c r="F109" s="135">
        <v>0.68400000000000005</v>
      </c>
      <c r="G109" s="164"/>
      <c r="H109" s="164"/>
      <c r="I109" s="166"/>
      <c r="J109" s="38"/>
    </row>
    <row r="110" spans="1:10" ht="27.75" customHeight="1" x14ac:dyDescent="0.2">
      <c r="A110" s="161" t="s">
        <v>418</v>
      </c>
      <c r="B110" s="25"/>
      <c r="C110" s="168" t="s">
        <v>719</v>
      </c>
      <c r="D110" s="133">
        <v>-4.5579999999999998</v>
      </c>
      <c r="E110" s="134">
        <v>-0.56100000000000005</v>
      </c>
      <c r="F110" s="135">
        <v>-7.1999999999999995E-2</v>
      </c>
      <c r="G110" s="163">
        <v>0</v>
      </c>
      <c r="H110" s="164"/>
      <c r="I110" s="166"/>
      <c r="J110" s="38"/>
    </row>
    <row r="111" spans="1:10" ht="27.75" customHeight="1" x14ac:dyDescent="0.2">
      <c r="A111" s="161" t="s">
        <v>419</v>
      </c>
      <c r="B111" s="25"/>
      <c r="C111" s="168">
        <v>0</v>
      </c>
      <c r="D111" s="133">
        <v>-4.0739999999999998</v>
      </c>
      <c r="E111" s="134">
        <v>-0.47799999999999998</v>
      </c>
      <c r="F111" s="135">
        <v>-5.7000000000000002E-2</v>
      </c>
      <c r="G111" s="163">
        <v>0</v>
      </c>
      <c r="H111" s="164"/>
      <c r="I111" s="166"/>
      <c r="J111" s="38"/>
    </row>
    <row r="112" spans="1:10" ht="27.75" customHeight="1" x14ac:dyDescent="0.2">
      <c r="A112" s="161" t="s">
        <v>420</v>
      </c>
      <c r="B112" s="25"/>
      <c r="C112" s="168">
        <v>0</v>
      </c>
      <c r="D112" s="133">
        <v>-4.5579999999999998</v>
      </c>
      <c r="E112" s="134">
        <v>-0.56100000000000005</v>
      </c>
      <c r="F112" s="135">
        <v>-7.1999999999999995E-2</v>
      </c>
      <c r="G112" s="163">
        <v>0</v>
      </c>
      <c r="H112" s="164"/>
      <c r="I112" s="166"/>
      <c r="J112" s="37">
        <v>0.22900000000000001</v>
      </c>
    </row>
    <row r="113" spans="1:10" ht="27.75" customHeight="1" x14ac:dyDescent="0.2">
      <c r="A113" s="161" t="s">
        <v>421</v>
      </c>
      <c r="B113" s="25"/>
      <c r="C113" s="168">
        <v>0</v>
      </c>
      <c r="D113" s="133">
        <v>-4.0739999999999998</v>
      </c>
      <c r="E113" s="134">
        <v>-0.47799999999999998</v>
      </c>
      <c r="F113" s="135">
        <v>-5.7000000000000002E-2</v>
      </c>
      <c r="G113" s="163">
        <v>0</v>
      </c>
      <c r="H113" s="164"/>
      <c r="I113" s="166"/>
      <c r="J113" s="37">
        <v>0.18099999999999999</v>
      </c>
    </row>
    <row r="114" spans="1:10" ht="27.75" customHeight="1" x14ac:dyDescent="0.2">
      <c r="A114" s="161" t="s">
        <v>422</v>
      </c>
      <c r="B114" s="25"/>
      <c r="C114" s="168">
        <v>0</v>
      </c>
      <c r="D114" s="133">
        <v>-4.1740000000000004</v>
      </c>
      <c r="E114" s="134">
        <v>-0.42699999999999999</v>
      </c>
      <c r="F114" s="135">
        <v>-3.9E-2</v>
      </c>
      <c r="G114" s="163">
        <v>9.84</v>
      </c>
      <c r="H114" s="164"/>
      <c r="I114" s="166"/>
      <c r="J114" s="37">
        <v>0.21199999999999999</v>
      </c>
    </row>
    <row r="115" spans="1:10" ht="27.75" customHeight="1" x14ac:dyDescent="0.2">
      <c r="A115" s="161" t="s">
        <v>608</v>
      </c>
      <c r="B115" s="25"/>
      <c r="C115" s="168" t="s">
        <v>716</v>
      </c>
      <c r="D115" s="133">
        <v>3.8690000000000002</v>
      </c>
      <c r="E115" s="134">
        <v>0.47599999999999998</v>
      </c>
      <c r="F115" s="135">
        <v>6.0999999999999999E-2</v>
      </c>
      <c r="G115" s="163">
        <v>2.2599999999999998</v>
      </c>
      <c r="H115" s="164"/>
      <c r="I115" s="166"/>
      <c r="J115" s="38"/>
    </row>
    <row r="116" spans="1:10" ht="27.75" customHeight="1" x14ac:dyDescent="0.2">
      <c r="A116" s="161" t="s">
        <v>629</v>
      </c>
      <c r="B116" s="25"/>
      <c r="C116" s="168">
        <v>2</v>
      </c>
      <c r="D116" s="133">
        <v>3.8690000000000002</v>
      </c>
      <c r="E116" s="134">
        <v>0.47599999999999998</v>
      </c>
      <c r="F116" s="135">
        <v>6.0999999999999999E-2</v>
      </c>
      <c r="G116" s="164"/>
      <c r="H116" s="164"/>
      <c r="I116" s="166"/>
      <c r="J116" s="38"/>
    </row>
    <row r="117" spans="1:10" ht="27.75" customHeight="1" x14ac:dyDescent="0.2">
      <c r="A117" s="161" t="s">
        <v>609</v>
      </c>
      <c r="B117" s="25"/>
      <c r="C117" s="168" t="s">
        <v>717</v>
      </c>
      <c r="D117" s="133">
        <v>2.9260000000000002</v>
      </c>
      <c r="E117" s="134">
        <v>0.36</v>
      </c>
      <c r="F117" s="135">
        <v>4.5999999999999999E-2</v>
      </c>
      <c r="G117" s="163">
        <v>2.35</v>
      </c>
      <c r="H117" s="164"/>
      <c r="I117" s="166"/>
      <c r="J117" s="38"/>
    </row>
    <row r="118" spans="1:10" ht="27.75" customHeight="1" x14ac:dyDescent="0.2">
      <c r="A118" s="161" t="s">
        <v>610</v>
      </c>
      <c r="B118" s="25"/>
      <c r="C118" s="168" t="s">
        <v>717</v>
      </c>
      <c r="D118" s="133">
        <v>2.9260000000000002</v>
      </c>
      <c r="E118" s="134">
        <v>0.36</v>
      </c>
      <c r="F118" s="135">
        <v>4.5999999999999999E-2</v>
      </c>
      <c r="G118" s="163">
        <v>2.41</v>
      </c>
      <c r="H118" s="164"/>
      <c r="I118" s="166"/>
      <c r="J118" s="38"/>
    </row>
    <row r="119" spans="1:10" ht="27.75" customHeight="1" x14ac:dyDescent="0.2">
      <c r="A119" s="161" t="s">
        <v>611</v>
      </c>
      <c r="B119" s="25"/>
      <c r="C119" s="168" t="s">
        <v>717</v>
      </c>
      <c r="D119" s="133">
        <v>2.9260000000000002</v>
      </c>
      <c r="E119" s="134">
        <v>0.36</v>
      </c>
      <c r="F119" s="135">
        <v>4.5999999999999999E-2</v>
      </c>
      <c r="G119" s="163">
        <v>2.52</v>
      </c>
      <c r="H119" s="164"/>
      <c r="I119" s="166"/>
      <c r="J119" s="38"/>
    </row>
    <row r="120" spans="1:10" ht="27.75" customHeight="1" x14ac:dyDescent="0.2">
      <c r="A120" s="161" t="s">
        <v>612</v>
      </c>
      <c r="B120" s="25"/>
      <c r="C120" s="168" t="s">
        <v>717</v>
      </c>
      <c r="D120" s="133">
        <v>2.9260000000000002</v>
      </c>
      <c r="E120" s="134">
        <v>0.36</v>
      </c>
      <c r="F120" s="135">
        <v>4.5999999999999999E-2</v>
      </c>
      <c r="G120" s="163">
        <v>2.7</v>
      </c>
      <c r="H120" s="164"/>
      <c r="I120" s="166"/>
      <c r="J120" s="38"/>
    </row>
    <row r="121" spans="1:10" ht="27.75" customHeight="1" x14ac:dyDescent="0.2">
      <c r="A121" s="161" t="s">
        <v>613</v>
      </c>
      <c r="B121" s="25"/>
      <c r="C121" s="168" t="s">
        <v>717</v>
      </c>
      <c r="D121" s="133">
        <v>2.9260000000000002</v>
      </c>
      <c r="E121" s="134">
        <v>0.36</v>
      </c>
      <c r="F121" s="135">
        <v>4.5999999999999999E-2</v>
      </c>
      <c r="G121" s="163">
        <v>3.26</v>
      </c>
      <c r="H121" s="164"/>
      <c r="I121" s="166"/>
      <c r="J121" s="38"/>
    </row>
    <row r="122" spans="1:10" ht="27.75" customHeight="1" x14ac:dyDescent="0.2">
      <c r="A122" s="161" t="s">
        <v>423</v>
      </c>
      <c r="B122" s="25"/>
      <c r="C122" s="168">
        <v>4</v>
      </c>
      <c r="D122" s="133">
        <v>2.9260000000000002</v>
      </c>
      <c r="E122" s="134">
        <v>0.36</v>
      </c>
      <c r="F122" s="135">
        <v>4.5999999999999999E-2</v>
      </c>
      <c r="G122" s="164"/>
      <c r="H122" s="164"/>
      <c r="I122" s="166"/>
      <c r="J122" s="38"/>
    </row>
    <row r="123" spans="1:10" ht="27.75" customHeight="1" x14ac:dyDescent="0.2">
      <c r="A123" s="161" t="s">
        <v>515</v>
      </c>
      <c r="B123" s="25"/>
      <c r="C123" s="168">
        <v>0</v>
      </c>
      <c r="D123" s="133">
        <v>2.0350000000000001</v>
      </c>
      <c r="E123" s="134">
        <v>0.23400000000000001</v>
      </c>
      <c r="F123" s="135">
        <v>2.7E-2</v>
      </c>
      <c r="G123" s="163">
        <v>5.37</v>
      </c>
      <c r="H123" s="163">
        <v>2.0099999999999998</v>
      </c>
      <c r="I123" s="167">
        <v>2.0099999999999998</v>
      </c>
      <c r="J123" s="37">
        <v>9.1999999999999998E-2</v>
      </c>
    </row>
    <row r="124" spans="1:10" ht="27.75" customHeight="1" x14ac:dyDescent="0.2">
      <c r="A124" s="161" t="s">
        <v>516</v>
      </c>
      <c r="B124" s="25"/>
      <c r="C124" s="168">
        <v>0</v>
      </c>
      <c r="D124" s="133">
        <v>2.0350000000000001</v>
      </c>
      <c r="E124" s="134">
        <v>0.23400000000000001</v>
      </c>
      <c r="F124" s="135">
        <v>2.7E-2</v>
      </c>
      <c r="G124" s="163">
        <v>7.16</v>
      </c>
      <c r="H124" s="163">
        <v>2.0099999999999998</v>
      </c>
      <c r="I124" s="167">
        <v>2.0099999999999998</v>
      </c>
      <c r="J124" s="37">
        <v>9.1999999999999998E-2</v>
      </c>
    </row>
    <row r="125" spans="1:10" ht="27.75" customHeight="1" x14ac:dyDescent="0.2">
      <c r="A125" s="161" t="s">
        <v>517</v>
      </c>
      <c r="B125" s="25"/>
      <c r="C125" s="168">
        <v>0</v>
      </c>
      <c r="D125" s="133">
        <v>2.0350000000000001</v>
      </c>
      <c r="E125" s="134">
        <v>0.23400000000000001</v>
      </c>
      <c r="F125" s="135">
        <v>2.7E-2</v>
      </c>
      <c r="G125" s="163">
        <v>8.26</v>
      </c>
      <c r="H125" s="163">
        <v>2.0099999999999998</v>
      </c>
      <c r="I125" s="167">
        <v>2.0099999999999998</v>
      </c>
      <c r="J125" s="37">
        <v>9.1999999999999998E-2</v>
      </c>
    </row>
    <row r="126" spans="1:10" ht="27.75" customHeight="1" x14ac:dyDescent="0.2">
      <c r="A126" s="161" t="s">
        <v>518</v>
      </c>
      <c r="B126" s="25"/>
      <c r="C126" s="168">
        <v>0</v>
      </c>
      <c r="D126" s="133">
        <v>2.0350000000000001</v>
      </c>
      <c r="E126" s="134">
        <v>0.23400000000000001</v>
      </c>
      <c r="F126" s="135">
        <v>2.7E-2</v>
      </c>
      <c r="G126" s="163">
        <v>9.35</v>
      </c>
      <c r="H126" s="163">
        <v>2.0099999999999998</v>
      </c>
      <c r="I126" s="167">
        <v>2.0099999999999998</v>
      </c>
      <c r="J126" s="37">
        <v>9.1999999999999998E-2</v>
      </c>
    </row>
    <row r="127" spans="1:10" ht="27.75" customHeight="1" x14ac:dyDescent="0.2">
      <c r="A127" s="161" t="s">
        <v>519</v>
      </c>
      <c r="B127" s="25"/>
      <c r="C127" s="168">
        <v>0</v>
      </c>
      <c r="D127" s="133">
        <v>2.0350000000000001</v>
      </c>
      <c r="E127" s="134">
        <v>0.23400000000000001</v>
      </c>
      <c r="F127" s="135">
        <v>2.7E-2</v>
      </c>
      <c r="G127" s="163">
        <v>16.649999999999999</v>
      </c>
      <c r="H127" s="163">
        <v>2.0099999999999998</v>
      </c>
      <c r="I127" s="167">
        <v>2.0099999999999998</v>
      </c>
      <c r="J127" s="37">
        <v>9.1999999999999998E-2</v>
      </c>
    </row>
    <row r="128" spans="1:10" ht="27.75" customHeight="1" x14ac:dyDescent="0.2">
      <c r="A128" s="161" t="s">
        <v>520</v>
      </c>
      <c r="B128" s="25"/>
      <c r="C128" s="168">
        <v>0</v>
      </c>
      <c r="D128" s="133">
        <v>2.0579999999999998</v>
      </c>
      <c r="E128" s="134">
        <v>0.21099999999999999</v>
      </c>
      <c r="F128" s="135">
        <v>1.9E-2</v>
      </c>
      <c r="G128" s="163">
        <v>6.71</v>
      </c>
      <c r="H128" s="163">
        <v>2.2599999999999998</v>
      </c>
      <c r="I128" s="167">
        <v>2.2599999999999998</v>
      </c>
      <c r="J128" s="37">
        <v>8.2000000000000003E-2</v>
      </c>
    </row>
    <row r="129" spans="1:10" ht="27.75" customHeight="1" x14ac:dyDescent="0.2">
      <c r="A129" s="161" t="s">
        <v>521</v>
      </c>
      <c r="B129" s="25"/>
      <c r="C129" s="168">
        <v>0</v>
      </c>
      <c r="D129" s="133">
        <v>2.0579999999999998</v>
      </c>
      <c r="E129" s="134">
        <v>0.21099999999999999</v>
      </c>
      <c r="F129" s="135">
        <v>1.9E-2</v>
      </c>
      <c r="G129" s="163">
        <v>9.39</v>
      </c>
      <c r="H129" s="163">
        <v>2.2599999999999998</v>
      </c>
      <c r="I129" s="167">
        <v>2.2599999999999998</v>
      </c>
      <c r="J129" s="37">
        <v>8.2000000000000003E-2</v>
      </c>
    </row>
    <row r="130" spans="1:10" ht="27.75" customHeight="1" x14ac:dyDescent="0.2">
      <c r="A130" s="161" t="s">
        <v>522</v>
      </c>
      <c r="B130" s="25"/>
      <c r="C130" s="168">
        <v>0</v>
      </c>
      <c r="D130" s="133">
        <v>2.0579999999999998</v>
      </c>
      <c r="E130" s="134">
        <v>0.21099999999999999</v>
      </c>
      <c r="F130" s="135">
        <v>1.9E-2</v>
      </c>
      <c r="G130" s="163">
        <v>11.04</v>
      </c>
      <c r="H130" s="163">
        <v>2.2599999999999998</v>
      </c>
      <c r="I130" s="167">
        <v>2.2599999999999998</v>
      </c>
      <c r="J130" s="37">
        <v>8.2000000000000003E-2</v>
      </c>
    </row>
    <row r="131" spans="1:10" ht="27.75" customHeight="1" x14ac:dyDescent="0.2">
      <c r="A131" s="161" t="s">
        <v>523</v>
      </c>
      <c r="B131" s="25"/>
      <c r="C131" s="168">
        <v>0</v>
      </c>
      <c r="D131" s="133">
        <v>2.0579999999999998</v>
      </c>
      <c r="E131" s="134">
        <v>0.21099999999999999</v>
      </c>
      <c r="F131" s="135">
        <v>1.9E-2</v>
      </c>
      <c r="G131" s="163">
        <v>12.67</v>
      </c>
      <c r="H131" s="163">
        <v>2.2599999999999998</v>
      </c>
      <c r="I131" s="167">
        <v>2.2599999999999998</v>
      </c>
      <c r="J131" s="37">
        <v>8.2000000000000003E-2</v>
      </c>
    </row>
    <row r="132" spans="1:10" ht="27.75" customHeight="1" x14ac:dyDescent="0.2">
      <c r="A132" s="161" t="s">
        <v>524</v>
      </c>
      <c r="B132" s="25"/>
      <c r="C132" s="168">
        <v>0</v>
      </c>
      <c r="D132" s="133">
        <v>2.0579999999999998</v>
      </c>
      <c r="E132" s="134">
        <v>0.21099999999999999</v>
      </c>
      <c r="F132" s="135">
        <v>1.9E-2</v>
      </c>
      <c r="G132" s="163">
        <v>23.59</v>
      </c>
      <c r="H132" s="163">
        <v>2.2599999999999998</v>
      </c>
      <c r="I132" s="167">
        <v>2.2599999999999998</v>
      </c>
      <c r="J132" s="37">
        <v>8.2000000000000003E-2</v>
      </c>
    </row>
    <row r="133" spans="1:10" ht="27.75" customHeight="1" x14ac:dyDescent="0.2">
      <c r="A133" s="161" t="s">
        <v>525</v>
      </c>
      <c r="B133" s="25"/>
      <c r="C133" s="168">
        <v>0</v>
      </c>
      <c r="D133" s="133">
        <v>2.0030000000000001</v>
      </c>
      <c r="E133" s="134">
        <v>0.189</v>
      </c>
      <c r="F133" s="135">
        <v>1.6E-2</v>
      </c>
      <c r="G133" s="163">
        <v>75.239999999999995</v>
      </c>
      <c r="H133" s="163">
        <v>2.2000000000000002</v>
      </c>
      <c r="I133" s="167">
        <v>2.2000000000000002</v>
      </c>
      <c r="J133" s="37">
        <v>7.5999999999999998E-2</v>
      </c>
    </row>
    <row r="134" spans="1:10" ht="27.75" customHeight="1" x14ac:dyDescent="0.2">
      <c r="A134" s="161" t="s">
        <v>526</v>
      </c>
      <c r="B134" s="25"/>
      <c r="C134" s="168">
        <v>0</v>
      </c>
      <c r="D134" s="133">
        <v>2.0030000000000001</v>
      </c>
      <c r="E134" s="134">
        <v>0.189</v>
      </c>
      <c r="F134" s="135">
        <v>1.6E-2</v>
      </c>
      <c r="G134" s="163">
        <v>99.7</v>
      </c>
      <c r="H134" s="163">
        <v>2.2000000000000002</v>
      </c>
      <c r="I134" s="167">
        <v>2.2000000000000002</v>
      </c>
      <c r="J134" s="37">
        <v>7.5999999999999998E-2</v>
      </c>
    </row>
    <row r="135" spans="1:10" ht="27.75" customHeight="1" x14ac:dyDescent="0.2">
      <c r="A135" s="161" t="s">
        <v>527</v>
      </c>
      <c r="B135" s="25"/>
      <c r="C135" s="168">
        <v>0</v>
      </c>
      <c r="D135" s="133">
        <v>2.0030000000000001</v>
      </c>
      <c r="E135" s="134">
        <v>0.189</v>
      </c>
      <c r="F135" s="135">
        <v>1.6E-2</v>
      </c>
      <c r="G135" s="163">
        <v>126.5</v>
      </c>
      <c r="H135" s="163">
        <v>2.2000000000000002</v>
      </c>
      <c r="I135" s="167">
        <v>2.2000000000000002</v>
      </c>
      <c r="J135" s="37">
        <v>7.5999999999999998E-2</v>
      </c>
    </row>
    <row r="136" spans="1:10" ht="27.75" customHeight="1" x14ac:dyDescent="0.2">
      <c r="A136" s="161" t="s">
        <v>528</v>
      </c>
      <c r="B136" s="25"/>
      <c r="C136" s="168">
        <v>0</v>
      </c>
      <c r="D136" s="133">
        <v>2.0030000000000001</v>
      </c>
      <c r="E136" s="134">
        <v>0.189</v>
      </c>
      <c r="F136" s="135">
        <v>1.6E-2</v>
      </c>
      <c r="G136" s="163">
        <v>169.05</v>
      </c>
      <c r="H136" s="163">
        <v>2.2000000000000002</v>
      </c>
      <c r="I136" s="167">
        <v>2.2000000000000002</v>
      </c>
      <c r="J136" s="37">
        <v>7.5999999999999998E-2</v>
      </c>
    </row>
    <row r="137" spans="1:10" ht="27.75" customHeight="1" x14ac:dyDescent="0.2">
      <c r="A137" s="161" t="s">
        <v>529</v>
      </c>
      <c r="B137" s="25"/>
      <c r="C137" s="168">
        <v>0</v>
      </c>
      <c r="D137" s="133">
        <v>2.0030000000000001</v>
      </c>
      <c r="E137" s="134">
        <v>0.189</v>
      </c>
      <c r="F137" s="135">
        <v>1.6E-2</v>
      </c>
      <c r="G137" s="163">
        <v>354.28</v>
      </c>
      <c r="H137" s="163">
        <v>2.2000000000000002</v>
      </c>
      <c r="I137" s="167">
        <v>2.2000000000000002</v>
      </c>
      <c r="J137" s="37">
        <v>7.5999999999999998E-2</v>
      </c>
    </row>
    <row r="138" spans="1:10" ht="27.75" customHeight="1" x14ac:dyDescent="0.2">
      <c r="A138" s="161" t="s">
        <v>424</v>
      </c>
      <c r="B138" s="25"/>
      <c r="C138" s="168" t="s">
        <v>718</v>
      </c>
      <c r="D138" s="136">
        <v>9.9819999999999993</v>
      </c>
      <c r="E138" s="137">
        <v>0.84499999999999997</v>
      </c>
      <c r="F138" s="135">
        <v>0.51200000000000001</v>
      </c>
      <c r="G138" s="164"/>
      <c r="H138" s="164"/>
      <c r="I138" s="166"/>
      <c r="J138" s="38"/>
    </row>
    <row r="139" spans="1:10" ht="27.75" customHeight="1" x14ac:dyDescent="0.2">
      <c r="A139" s="161" t="s">
        <v>425</v>
      </c>
      <c r="B139" s="25"/>
      <c r="C139" s="168" t="s">
        <v>719</v>
      </c>
      <c r="D139" s="133">
        <v>-3.4140000000000001</v>
      </c>
      <c r="E139" s="134">
        <v>-0.42</v>
      </c>
      <c r="F139" s="135">
        <v>-5.3999999999999999E-2</v>
      </c>
      <c r="G139" s="163">
        <v>0</v>
      </c>
      <c r="H139" s="164"/>
      <c r="I139" s="166"/>
      <c r="J139" s="38"/>
    </row>
    <row r="140" spans="1:10" ht="27.75" customHeight="1" x14ac:dyDescent="0.2">
      <c r="A140" s="161" t="s">
        <v>426</v>
      </c>
      <c r="B140" s="25"/>
      <c r="C140" s="168">
        <v>0</v>
      </c>
      <c r="D140" s="133">
        <v>-3.052</v>
      </c>
      <c r="E140" s="134">
        <v>-0.35799999999999998</v>
      </c>
      <c r="F140" s="135">
        <v>-4.2999999999999997E-2</v>
      </c>
      <c r="G140" s="163">
        <v>0</v>
      </c>
      <c r="H140" s="164"/>
      <c r="I140" s="166"/>
      <c r="J140" s="38"/>
    </row>
    <row r="141" spans="1:10" ht="27.75" customHeight="1" x14ac:dyDescent="0.2">
      <c r="A141" s="161" t="s">
        <v>427</v>
      </c>
      <c r="B141" s="25"/>
      <c r="C141" s="168">
        <v>0</v>
      </c>
      <c r="D141" s="133">
        <v>-3.4140000000000001</v>
      </c>
      <c r="E141" s="134">
        <v>-0.42</v>
      </c>
      <c r="F141" s="135">
        <v>-5.3999999999999999E-2</v>
      </c>
      <c r="G141" s="163">
        <v>0</v>
      </c>
      <c r="H141" s="164"/>
      <c r="I141" s="166"/>
      <c r="J141" s="37">
        <v>0.17199999999999999</v>
      </c>
    </row>
    <row r="142" spans="1:10" ht="27.75" customHeight="1" x14ac:dyDescent="0.2">
      <c r="A142" s="161" t="s">
        <v>428</v>
      </c>
      <c r="B142" s="25"/>
      <c r="C142" s="168">
        <v>0</v>
      </c>
      <c r="D142" s="133">
        <v>-3.052</v>
      </c>
      <c r="E142" s="134">
        <v>-0.35799999999999998</v>
      </c>
      <c r="F142" s="135">
        <v>-4.2999999999999997E-2</v>
      </c>
      <c r="G142" s="163">
        <v>0</v>
      </c>
      <c r="H142" s="164"/>
      <c r="I142" s="166"/>
      <c r="J142" s="37">
        <v>0.13600000000000001</v>
      </c>
    </row>
    <row r="143" spans="1:10" ht="27.75" customHeight="1" x14ac:dyDescent="0.2">
      <c r="A143" s="161" t="s">
        <v>429</v>
      </c>
      <c r="B143" s="25"/>
      <c r="C143" s="168">
        <v>0</v>
      </c>
      <c r="D143" s="133">
        <v>-3.1259999999999999</v>
      </c>
      <c r="E143" s="134">
        <v>-0.32</v>
      </c>
      <c r="F143" s="135">
        <v>-0.03</v>
      </c>
      <c r="G143" s="163">
        <v>7.37</v>
      </c>
      <c r="H143" s="164"/>
      <c r="I143" s="166"/>
      <c r="J143" s="37">
        <v>0.159</v>
      </c>
    </row>
    <row r="144" spans="1:10" ht="27.75" customHeight="1" x14ac:dyDescent="0.2">
      <c r="A144" s="161" t="s">
        <v>614</v>
      </c>
      <c r="B144" s="25"/>
      <c r="C144" s="168" t="s">
        <v>716</v>
      </c>
      <c r="D144" s="133">
        <v>2.6030000000000002</v>
      </c>
      <c r="E144" s="134">
        <v>0.32</v>
      </c>
      <c r="F144" s="135">
        <v>4.1000000000000002E-2</v>
      </c>
      <c r="G144" s="163">
        <v>1.52</v>
      </c>
      <c r="H144" s="164"/>
      <c r="I144" s="166"/>
      <c r="J144" s="38"/>
    </row>
    <row r="145" spans="1:10" ht="27.75" customHeight="1" x14ac:dyDescent="0.2">
      <c r="A145" s="161" t="s">
        <v>630</v>
      </c>
      <c r="B145" s="25"/>
      <c r="C145" s="168">
        <v>2</v>
      </c>
      <c r="D145" s="133">
        <v>2.6030000000000002</v>
      </c>
      <c r="E145" s="134">
        <v>0.32</v>
      </c>
      <c r="F145" s="135">
        <v>4.1000000000000002E-2</v>
      </c>
      <c r="G145" s="164"/>
      <c r="H145" s="164"/>
      <c r="I145" s="166"/>
      <c r="J145" s="38"/>
    </row>
    <row r="146" spans="1:10" ht="27.75" customHeight="1" x14ac:dyDescent="0.2">
      <c r="A146" s="161" t="s">
        <v>615</v>
      </c>
      <c r="B146" s="25"/>
      <c r="C146" s="168" t="s">
        <v>717</v>
      </c>
      <c r="D146" s="133">
        <v>1.968</v>
      </c>
      <c r="E146" s="134">
        <v>0.24199999999999999</v>
      </c>
      <c r="F146" s="135">
        <v>3.1E-2</v>
      </c>
      <c r="G146" s="163">
        <v>1.58</v>
      </c>
      <c r="H146" s="164"/>
      <c r="I146" s="166"/>
      <c r="J146" s="38"/>
    </row>
    <row r="147" spans="1:10" ht="27.75" customHeight="1" x14ac:dyDescent="0.2">
      <c r="A147" s="161" t="s">
        <v>616</v>
      </c>
      <c r="B147" s="25"/>
      <c r="C147" s="168" t="s">
        <v>717</v>
      </c>
      <c r="D147" s="133">
        <v>1.968</v>
      </c>
      <c r="E147" s="134">
        <v>0.24199999999999999</v>
      </c>
      <c r="F147" s="135">
        <v>3.1E-2</v>
      </c>
      <c r="G147" s="163">
        <v>1.62</v>
      </c>
      <c r="H147" s="164"/>
      <c r="I147" s="166"/>
      <c r="J147" s="38"/>
    </row>
    <row r="148" spans="1:10" ht="27.75" customHeight="1" x14ac:dyDescent="0.2">
      <c r="A148" s="161" t="s">
        <v>617</v>
      </c>
      <c r="B148" s="25"/>
      <c r="C148" s="168" t="s">
        <v>717</v>
      </c>
      <c r="D148" s="133">
        <v>1.968</v>
      </c>
      <c r="E148" s="134">
        <v>0.24199999999999999</v>
      </c>
      <c r="F148" s="135">
        <v>3.1E-2</v>
      </c>
      <c r="G148" s="163">
        <v>1.69</v>
      </c>
      <c r="H148" s="164"/>
      <c r="I148" s="166"/>
      <c r="J148" s="38"/>
    </row>
    <row r="149" spans="1:10" ht="27.75" customHeight="1" x14ac:dyDescent="0.2">
      <c r="A149" s="161" t="s">
        <v>618</v>
      </c>
      <c r="B149" s="25"/>
      <c r="C149" s="168" t="s">
        <v>717</v>
      </c>
      <c r="D149" s="133">
        <v>1.968</v>
      </c>
      <c r="E149" s="134">
        <v>0.24199999999999999</v>
      </c>
      <c r="F149" s="135">
        <v>3.1E-2</v>
      </c>
      <c r="G149" s="163">
        <v>1.82</v>
      </c>
      <c r="H149" s="164"/>
      <c r="I149" s="166"/>
      <c r="J149" s="38"/>
    </row>
    <row r="150" spans="1:10" ht="27.75" customHeight="1" x14ac:dyDescent="0.2">
      <c r="A150" s="161" t="s">
        <v>619</v>
      </c>
      <c r="B150" s="25"/>
      <c r="C150" s="168" t="s">
        <v>717</v>
      </c>
      <c r="D150" s="133">
        <v>1.968</v>
      </c>
      <c r="E150" s="134">
        <v>0.24199999999999999</v>
      </c>
      <c r="F150" s="135">
        <v>3.1E-2</v>
      </c>
      <c r="G150" s="163">
        <v>2.19</v>
      </c>
      <c r="H150" s="164"/>
      <c r="I150" s="166"/>
      <c r="J150" s="38"/>
    </row>
    <row r="151" spans="1:10" ht="27.75" customHeight="1" x14ac:dyDescent="0.2">
      <c r="A151" s="161" t="s">
        <v>430</v>
      </c>
      <c r="B151" s="25"/>
      <c r="C151" s="168">
        <v>4</v>
      </c>
      <c r="D151" s="133">
        <v>1.968</v>
      </c>
      <c r="E151" s="134">
        <v>0.24199999999999999</v>
      </c>
      <c r="F151" s="135">
        <v>3.1E-2</v>
      </c>
      <c r="G151" s="164"/>
      <c r="H151" s="164"/>
      <c r="I151" s="166"/>
      <c r="J151" s="38"/>
    </row>
    <row r="152" spans="1:10" ht="27.75" customHeight="1" x14ac:dyDescent="0.2">
      <c r="A152" s="161" t="s">
        <v>500</v>
      </c>
      <c r="B152" s="25"/>
      <c r="C152" s="168">
        <v>0</v>
      </c>
      <c r="D152" s="133">
        <v>1.369</v>
      </c>
      <c r="E152" s="134">
        <v>0.157</v>
      </c>
      <c r="F152" s="135">
        <v>1.7999999999999999E-2</v>
      </c>
      <c r="G152" s="163">
        <v>3.61</v>
      </c>
      <c r="H152" s="163">
        <v>1.35</v>
      </c>
      <c r="I152" s="167">
        <v>1.35</v>
      </c>
      <c r="J152" s="37">
        <v>6.2E-2</v>
      </c>
    </row>
    <row r="153" spans="1:10" ht="27.75" customHeight="1" x14ac:dyDescent="0.2">
      <c r="A153" s="161" t="s">
        <v>501</v>
      </c>
      <c r="B153" s="25"/>
      <c r="C153" s="168">
        <v>0</v>
      </c>
      <c r="D153" s="133">
        <v>1.369</v>
      </c>
      <c r="E153" s="134">
        <v>0.157</v>
      </c>
      <c r="F153" s="135">
        <v>1.7999999999999999E-2</v>
      </c>
      <c r="G153" s="163">
        <v>4.82</v>
      </c>
      <c r="H153" s="163">
        <v>1.35</v>
      </c>
      <c r="I153" s="167">
        <v>1.35</v>
      </c>
      <c r="J153" s="37">
        <v>6.2E-2</v>
      </c>
    </row>
    <row r="154" spans="1:10" ht="27.75" customHeight="1" x14ac:dyDescent="0.2">
      <c r="A154" s="161" t="s">
        <v>502</v>
      </c>
      <c r="B154" s="25"/>
      <c r="C154" s="168">
        <v>0</v>
      </c>
      <c r="D154" s="133">
        <v>1.369</v>
      </c>
      <c r="E154" s="134">
        <v>0.157</v>
      </c>
      <c r="F154" s="135">
        <v>1.7999999999999999E-2</v>
      </c>
      <c r="G154" s="163">
        <v>5.56</v>
      </c>
      <c r="H154" s="163">
        <v>1.35</v>
      </c>
      <c r="I154" s="167">
        <v>1.35</v>
      </c>
      <c r="J154" s="37">
        <v>6.2E-2</v>
      </c>
    </row>
    <row r="155" spans="1:10" ht="27.75" customHeight="1" x14ac:dyDescent="0.2">
      <c r="A155" s="161" t="s">
        <v>503</v>
      </c>
      <c r="B155" s="25"/>
      <c r="C155" s="168">
        <v>0</v>
      </c>
      <c r="D155" s="133">
        <v>1.369</v>
      </c>
      <c r="E155" s="134">
        <v>0.157</v>
      </c>
      <c r="F155" s="135">
        <v>1.7999999999999999E-2</v>
      </c>
      <c r="G155" s="163">
        <v>6.29</v>
      </c>
      <c r="H155" s="163">
        <v>1.35</v>
      </c>
      <c r="I155" s="167">
        <v>1.35</v>
      </c>
      <c r="J155" s="37">
        <v>6.2E-2</v>
      </c>
    </row>
    <row r="156" spans="1:10" ht="27.75" customHeight="1" x14ac:dyDescent="0.2">
      <c r="A156" s="161" t="s">
        <v>504</v>
      </c>
      <c r="B156" s="25"/>
      <c r="C156" s="168">
        <v>0</v>
      </c>
      <c r="D156" s="133">
        <v>1.369</v>
      </c>
      <c r="E156" s="134">
        <v>0.157</v>
      </c>
      <c r="F156" s="135">
        <v>1.7999999999999999E-2</v>
      </c>
      <c r="G156" s="163">
        <v>11.2</v>
      </c>
      <c r="H156" s="163">
        <v>1.35</v>
      </c>
      <c r="I156" s="167">
        <v>1.35</v>
      </c>
      <c r="J156" s="37">
        <v>6.2E-2</v>
      </c>
    </row>
    <row r="157" spans="1:10" ht="27.75" customHeight="1" x14ac:dyDescent="0.2">
      <c r="A157" s="161" t="s">
        <v>505</v>
      </c>
      <c r="B157" s="25"/>
      <c r="C157" s="168">
        <v>0</v>
      </c>
      <c r="D157" s="133">
        <v>1.3839999999999999</v>
      </c>
      <c r="E157" s="134">
        <v>0.14199999999999999</v>
      </c>
      <c r="F157" s="135">
        <v>1.2999999999999999E-2</v>
      </c>
      <c r="G157" s="163">
        <v>4.51</v>
      </c>
      <c r="H157" s="163">
        <v>1.52</v>
      </c>
      <c r="I157" s="167">
        <v>1.52</v>
      </c>
      <c r="J157" s="37">
        <v>5.5E-2</v>
      </c>
    </row>
    <row r="158" spans="1:10" ht="27.75" customHeight="1" x14ac:dyDescent="0.2">
      <c r="A158" s="161" t="s">
        <v>506</v>
      </c>
      <c r="B158" s="25"/>
      <c r="C158" s="168">
        <v>0</v>
      </c>
      <c r="D158" s="133">
        <v>1.3839999999999999</v>
      </c>
      <c r="E158" s="134">
        <v>0.14199999999999999</v>
      </c>
      <c r="F158" s="135">
        <v>1.2999999999999999E-2</v>
      </c>
      <c r="G158" s="163">
        <v>6.32</v>
      </c>
      <c r="H158" s="163">
        <v>1.52</v>
      </c>
      <c r="I158" s="167">
        <v>1.52</v>
      </c>
      <c r="J158" s="37">
        <v>5.5E-2</v>
      </c>
    </row>
    <row r="159" spans="1:10" ht="27.75" customHeight="1" x14ac:dyDescent="0.2">
      <c r="A159" s="161" t="s">
        <v>507</v>
      </c>
      <c r="B159" s="25"/>
      <c r="C159" s="168">
        <v>0</v>
      </c>
      <c r="D159" s="133">
        <v>1.3839999999999999</v>
      </c>
      <c r="E159" s="134">
        <v>0.14199999999999999</v>
      </c>
      <c r="F159" s="135">
        <v>1.2999999999999999E-2</v>
      </c>
      <c r="G159" s="163">
        <v>7.43</v>
      </c>
      <c r="H159" s="163">
        <v>1.52</v>
      </c>
      <c r="I159" s="167">
        <v>1.52</v>
      </c>
      <c r="J159" s="37">
        <v>5.5E-2</v>
      </c>
    </row>
    <row r="160" spans="1:10" ht="27.75" customHeight="1" x14ac:dyDescent="0.2">
      <c r="A160" s="161" t="s">
        <v>508</v>
      </c>
      <c r="B160" s="25"/>
      <c r="C160" s="168">
        <v>0</v>
      </c>
      <c r="D160" s="133">
        <v>1.3839999999999999</v>
      </c>
      <c r="E160" s="134">
        <v>0.14199999999999999</v>
      </c>
      <c r="F160" s="135">
        <v>1.2999999999999999E-2</v>
      </c>
      <c r="G160" s="163">
        <v>8.52</v>
      </c>
      <c r="H160" s="163">
        <v>1.52</v>
      </c>
      <c r="I160" s="167">
        <v>1.52</v>
      </c>
      <c r="J160" s="37">
        <v>5.5E-2</v>
      </c>
    </row>
    <row r="161" spans="1:10" ht="27.75" customHeight="1" x14ac:dyDescent="0.2">
      <c r="A161" s="161" t="s">
        <v>509</v>
      </c>
      <c r="B161" s="25"/>
      <c r="C161" s="168">
        <v>0</v>
      </c>
      <c r="D161" s="133">
        <v>1.3839999999999999</v>
      </c>
      <c r="E161" s="134">
        <v>0.14199999999999999</v>
      </c>
      <c r="F161" s="135">
        <v>1.2999999999999999E-2</v>
      </c>
      <c r="G161" s="163">
        <v>15.87</v>
      </c>
      <c r="H161" s="163">
        <v>1.52</v>
      </c>
      <c r="I161" s="167">
        <v>1.52</v>
      </c>
      <c r="J161" s="37">
        <v>5.5E-2</v>
      </c>
    </row>
    <row r="162" spans="1:10" ht="27.75" customHeight="1" x14ac:dyDescent="0.2">
      <c r="A162" s="161" t="s">
        <v>510</v>
      </c>
      <c r="B162" s="25"/>
      <c r="C162" s="168">
        <v>0</v>
      </c>
      <c r="D162" s="133">
        <v>1.347</v>
      </c>
      <c r="E162" s="134">
        <v>0.127</v>
      </c>
      <c r="F162" s="135">
        <v>0.01</v>
      </c>
      <c r="G162" s="163">
        <v>50.62</v>
      </c>
      <c r="H162" s="163">
        <v>1.48</v>
      </c>
      <c r="I162" s="167">
        <v>1.48</v>
      </c>
      <c r="J162" s="37">
        <v>5.0999999999999997E-2</v>
      </c>
    </row>
    <row r="163" spans="1:10" ht="27.75" customHeight="1" x14ac:dyDescent="0.2">
      <c r="A163" s="161" t="s">
        <v>511</v>
      </c>
      <c r="B163" s="25"/>
      <c r="C163" s="168">
        <v>0</v>
      </c>
      <c r="D163" s="133">
        <v>1.347</v>
      </c>
      <c r="E163" s="134">
        <v>0.127</v>
      </c>
      <c r="F163" s="135">
        <v>0.01</v>
      </c>
      <c r="G163" s="163">
        <v>67.069999999999993</v>
      </c>
      <c r="H163" s="163">
        <v>1.48</v>
      </c>
      <c r="I163" s="167">
        <v>1.48</v>
      </c>
      <c r="J163" s="37">
        <v>5.0999999999999997E-2</v>
      </c>
    </row>
    <row r="164" spans="1:10" ht="27.75" customHeight="1" x14ac:dyDescent="0.2">
      <c r="A164" s="161" t="s">
        <v>512</v>
      </c>
      <c r="B164" s="25"/>
      <c r="C164" s="168">
        <v>0</v>
      </c>
      <c r="D164" s="133">
        <v>1.347</v>
      </c>
      <c r="E164" s="134">
        <v>0.127</v>
      </c>
      <c r="F164" s="135">
        <v>0.01</v>
      </c>
      <c r="G164" s="163">
        <v>85.09</v>
      </c>
      <c r="H164" s="163">
        <v>1.48</v>
      </c>
      <c r="I164" s="167">
        <v>1.48</v>
      </c>
      <c r="J164" s="37">
        <v>5.0999999999999997E-2</v>
      </c>
    </row>
    <row r="165" spans="1:10" ht="27.75" customHeight="1" x14ac:dyDescent="0.2">
      <c r="A165" s="161" t="s">
        <v>513</v>
      </c>
      <c r="B165" s="25"/>
      <c r="C165" s="168">
        <v>0</v>
      </c>
      <c r="D165" s="133">
        <v>1.347</v>
      </c>
      <c r="E165" s="134">
        <v>0.127</v>
      </c>
      <c r="F165" s="135">
        <v>0.01</v>
      </c>
      <c r="G165" s="163">
        <v>113.72</v>
      </c>
      <c r="H165" s="163">
        <v>1.48</v>
      </c>
      <c r="I165" s="167">
        <v>1.48</v>
      </c>
      <c r="J165" s="37">
        <v>5.0999999999999997E-2</v>
      </c>
    </row>
    <row r="166" spans="1:10" ht="27.75" customHeight="1" x14ac:dyDescent="0.2">
      <c r="A166" s="161" t="s">
        <v>514</v>
      </c>
      <c r="B166" s="25"/>
      <c r="C166" s="168">
        <v>0</v>
      </c>
      <c r="D166" s="133">
        <v>1.347</v>
      </c>
      <c r="E166" s="134">
        <v>0.127</v>
      </c>
      <c r="F166" s="135">
        <v>0.01</v>
      </c>
      <c r="G166" s="163">
        <v>238.32</v>
      </c>
      <c r="H166" s="163">
        <v>1.48</v>
      </c>
      <c r="I166" s="167">
        <v>1.48</v>
      </c>
      <c r="J166" s="37">
        <v>5.0999999999999997E-2</v>
      </c>
    </row>
    <row r="167" spans="1:10" ht="27.75" customHeight="1" x14ac:dyDescent="0.2">
      <c r="A167" s="161" t="s">
        <v>431</v>
      </c>
      <c r="B167" s="25"/>
      <c r="C167" s="168" t="s">
        <v>718</v>
      </c>
      <c r="D167" s="136">
        <v>6.7140000000000004</v>
      </c>
      <c r="E167" s="137">
        <v>0.56899999999999995</v>
      </c>
      <c r="F167" s="135">
        <v>0.34499999999999997</v>
      </c>
      <c r="G167" s="164"/>
      <c r="H167" s="164"/>
      <c r="I167" s="166"/>
      <c r="J167" s="38"/>
    </row>
    <row r="168" spans="1:10" ht="27.75" customHeight="1" x14ac:dyDescent="0.2">
      <c r="A168" s="161" t="s">
        <v>432</v>
      </c>
      <c r="B168" s="25"/>
      <c r="C168" s="168" t="s">
        <v>719</v>
      </c>
      <c r="D168" s="133">
        <v>-2.2970000000000002</v>
      </c>
      <c r="E168" s="134">
        <v>-0.28299999999999997</v>
      </c>
      <c r="F168" s="135">
        <v>-3.5999999999999997E-2</v>
      </c>
      <c r="G168" s="163">
        <v>0</v>
      </c>
      <c r="H168" s="164"/>
      <c r="I168" s="166"/>
      <c r="J168" s="38"/>
    </row>
    <row r="169" spans="1:10" ht="27.75" customHeight="1" x14ac:dyDescent="0.2">
      <c r="A169" s="161" t="s">
        <v>433</v>
      </c>
      <c r="B169" s="25"/>
      <c r="C169" s="168">
        <v>0</v>
      </c>
      <c r="D169" s="133">
        <v>-2.0529999999999999</v>
      </c>
      <c r="E169" s="134">
        <v>-0.24099999999999999</v>
      </c>
      <c r="F169" s="135">
        <v>-2.9000000000000001E-2</v>
      </c>
      <c r="G169" s="163">
        <v>0</v>
      </c>
      <c r="H169" s="164"/>
      <c r="I169" s="166"/>
      <c r="J169" s="38"/>
    </row>
    <row r="170" spans="1:10" ht="27.75" customHeight="1" x14ac:dyDescent="0.2">
      <c r="A170" s="161" t="s">
        <v>434</v>
      </c>
      <c r="B170" s="25"/>
      <c r="C170" s="168">
        <v>0</v>
      </c>
      <c r="D170" s="133">
        <v>-2.2970000000000002</v>
      </c>
      <c r="E170" s="134">
        <v>-0.28299999999999997</v>
      </c>
      <c r="F170" s="135">
        <v>-3.5999999999999997E-2</v>
      </c>
      <c r="G170" s="163">
        <v>0</v>
      </c>
      <c r="H170" s="164"/>
      <c r="I170" s="166"/>
      <c r="J170" s="37">
        <v>0.11600000000000001</v>
      </c>
    </row>
    <row r="171" spans="1:10" ht="27.75" customHeight="1" x14ac:dyDescent="0.2">
      <c r="A171" s="161" t="s">
        <v>435</v>
      </c>
      <c r="B171" s="25"/>
      <c r="C171" s="168">
        <v>0</v>
      </c>
      <c r="D171" s="133">
        <v>-2.0529999999999999</v>
      </c>
      <c r="E171" s="134">
        <v>-0.24099999999999999</v>
      </c>
      <c r="F171" s="135">
        <v>-2.9000000000000001E-2</v>
      </c>
      <c r="G171" s="163">
        <v>0</v>
      </c>
      <c r="H171" s="164"/>
      <c r="I171" s="166"/>
      <c r="J171" s="37">
        <v>9.0999999999999998E-2</v>
      </c>
    </row>
    <row r="172" spans="1:10" ht="27.75" customHeight="1" x14ac:dyDescent="0.2">
      <c r="A172" s="161" t="s">
        <v>436</v>
      </c>
      <c r="B172" s="25"/>
      <c r="C172" s="168">
        <v>0</v>
      </c>
      <c r="D172" s="133">
        <v>-2.1030000000000002</v>
      </c>
      <c r="E172" s="134">
        <v>-0.215</v>
      </c>
      <c r="F172" s="135">
        <v>-0.02</v>
      </c>
      <c r="G172" s="163">
        <v>4.96</v>
      </c>
      <c r="H172" s="164"/>
      <c r="I172" s="166"/>
      <c r="J172" s="37">
        <v>0.107</v>
      </c>
    </row>
    <row r="173" spans="1:10" ht="27.75" customHeight="1" x14ac:dyDescent="0.2">
      <c r="A173" s="161" t="s">
        <v>620</v>
      </c>
      <c r="B173" s="25"/>
      <c r="C173" s="168" t="s">
        <v>716</v>
      </c>
      <c r="D173" s="133">
        <v>0.58299999999999996</v>
      </c>
      <c r="E173" s="134">
        <v>7.1999999999999995E-2</v>
      </c>
      <c r="F173" s="135">
        <v>8.9999999999999993E-3</v>
      </c>
      <c r="G173" s="163">
        <v>0.34</v>
      </c>
      <c r="H173" s="164"/>
      <c r="I173" s="166"/>
      <c r="J173" s="38"/>
    </row>
    <row r="174" spans="1:10" ht="27.75" customHeight="1" x14ac:dyDescent="0.2">
      <c r="A174" s="161" t="s">
        <v>631</v>
      </c>
      <c r="B174" s="25"/>
      <c r="C174" s="168">
        <v>2</v>
      </c>
      <c r="D174" s="133">
        <v>0.58299999999999996</v>
      </c>
      <c r="E174" s="134">
        <v>7.1999999999999995E-2</v>
      </c>
      <c r="F174" s="135">
        <v>8.9999999999999993E-3</v>
      </c>
      <c r="G174" s="164"/>
      <c r="H174" s="164"/>
      <c r="I174" s="166"/>
      <c r="J174" s="38"/>
    </row>
    <row r="175" spans="1:10" ht="27.75" customHeight="1" x14ac:dyDescent="0.2">
      <c r="A175" s="161" t="s">
        <v>621</v>
      </c>
      <c r="B175" s="25"/>
      <c r="C175" s="168" t="s">
        <v>717</v>
      </c>
      <c r="D175" s="133">
        <v>0.441</v>
      </c>
      <c r="E175" s="134">
        <v>5.3999999999999999E-2</v>
      </c>
      <c r="F175" s="135">
        <v>7.0000000000000001E-3</v>
      </c>
      <c r="G175" s="163">
        <v>0.35</v>
      </c>
      <c r="H175" s="164"/>
      <c r="I175" s="166"/>
      <c r="J175" s="38"/>
    </row>
    <row r="176" spans="1:10" ht="27.75" customHeight="1" x14ac:dyDescent="0.2">
      <c r="A176" s="161" t="s">
        <v>622</v>
      </c>
      <c r="B176" s="25"/>
      <c r="C176" s="168" t="s">
        <v>717</v>
      </c>
      <c r="D176" s="133">
        <v>0.441</v>
      </c>
      <c r="E176" s="134">
        <v>5.3999999999999999E-2</v>
      </c>
      <c r="F176" s="135">
        <v>7.0000000000000001E-3</v>
      </c>
      <c r="G176" s="163">
        <v>0.36</v>
      </c>
      <c r="H176" s="164"/>
      <c r="I176" s="166"/>
      <c r="J176" s="38"/>
    </row>
    <row r="177" spans="1:10" ht="27.75" customHeight="1" x14ac:dyDescent="0.2">
      <c r="A177" s="161" t="s">
        <v>623</v>
      </c>
      <c r="B177" s="25"/>
      <c r="C177" s="168" t="s">
        <v>717</v>
      </c>
      <c r="D177" s="133">
        <v>0.441</v>
      </c>
      <c r="E177" s="134">
        <v>5.3999999999999999E-2</v>
      </c>
      <c r="F177" s="135">
        <v>7.0000000000000001E-3</v>
      </c>
      <c r="G177" s="163">
        <v>0.38</v>
      </c>
      <c r="H177" s="164"/>
      <c r="I177" s="166"/>
      <c r="J177" s="38"/>
    </row>
    <row r="178" spans="1:10" ht="27.75" customHeight="1" x14ac:dyDescent="0.2">
      <c r="A178" s="161" t="s">
        <v>624</v>
      </c>
      <c r="B178" s="25"/>
      <c r="C178" s="168" t="s">
        <v>717</v>
      </c>
      <c r="D178" s="133">
        <v>0.441</v>
      </c>
      <c r="E178" s="134">
        <v>5.3999999999999999E-2</v>
      </c>
      <c r="F178" s="135">
        <v>7.0000000000000001E-3</v>
      </c>
      <c r="G178" s="163">
        <v>0.41</v>
      </c>
      <c r="H178" s="164"/>
      <c r="I178" s="166"/>
      <c r="J178" s="38"/>
    </row>
    <row r="179" spans="1:10" ht="27.75" customHeight="1" x14ac:dyDescent="0.2">
      <c r="A179" s="161" t="s">
        <v>625</v>
      </c>
      <c r="B179" s="25"/>
      <c r="C179" s="168" t="s">
        <v>717</v>
      </c>
      <c r="D179" s="133">
        <v>0.441</v>
      </c>
      <c r="E179" s="134">
        <v>5.3999999999999999E-2</v>
      </c>
      <c r="F179" s="135">
        <v>7.0000000000000001E-3</v>
      </c>
      <c r="G179" s="163">
        <v>0.49</v>
      </c>
      <c r="H179" s="164"/>
      <c r="I179" s="166"/>
      <c r="J179" s="38"/>
    </row>
    <row r="180" spans="1:10" ht="27.75" customHeight="1" x14ac:dyDescent="0.2">
      <c r="A180" s="161" t="s">
        <v>437</v>
      </c>
      <c r="B180" s="25"/>
      <c r="C180" s="168">
        <v>4</v>
      </c>
      <c r="D180" s="133">
        <v>0.441</v>
      </c>
      <c r="E180" s="134">
        <v>5.3999999999999999E-2</v>
      </c>
      <c r="F180" s="135">
        <v>7.0000000000000001E-3</v>
      </c>
      <c r="G180" s="164"/>
      <c r="H180" s="164"/>
      <c r="I180" s="166"/>
      <c r="J180" s="38"/>
    </row>
    <row r="181" spans="1:10" ht="27.75" customHeight="1" x14ac:dyDescent="0.2">
      <c r="A181" s="161" t="s">
        <v>485</v>
      </c>
      <c r="B181" s="25"/>
      <c r="C181" s="168">
        <v>0</v>
      </c>
      <c r="D181" s="133">
        <v>0.307</v>
      </c>
      <c r="E181" s="134">
        <v>3.5000000000000003E-2</v>
      </c>
      <c r="F181" s="135">
        <v>4.0000000000000001E-3</v>
      </c>
      <c r="G181" s="163">
        <v>0.81</v>
      </c>
      <c r="H181" s="163">
        <v>0.3</v>
      </c>
      <c r="I181" s="167">
        <v>0.3</v>
      </c>
      <c r="J181" s="37">
        <v>1.4E-2</v>
      </c>
    </row>
    <row r="182" spans="1:10" ht="27.75" customHeight="1" x14ac:dyDescent="0.2">
      <c r="A182" s="161" t="s">
        <v>486</v>
      </c>
      <c r="B182" s="25"/>
      <c r="C182" s="168">
        <v>0</v>
      </c>
      <c r="D182" s="133">
        <v>0.307</v>
      </c>
      <c r="E182" s="134">
        <v>3.5000000000000003E-2</v>
      </c>
      <c r="F182" s="135">
        <v>4.0000000000000001E-3</v>
      </c>
      <c r="G182" s="163">
        <v>1.08</v>
      </c>
      <c r="H182" s="163">
        <v>0.3</v>
      </c>
      <c r="I182" s="167">
        <v>0.3</v>
      </c>
      <c r="J182" s="37">
        <v>1.4E-2</v>
      </c>
    </row>
    <row r="183" spans="1:10" ht="27.75" customHeight="1" x14ac:dyDescent="0.2">
      <c r="A183" s="161" t="s">
        <v>487</v>
      </c>
      <c r="B183" s="25"/>
      <c r="C183" s="168">
        <v>0</v>
      </c>
      <c r="D183" s="133">
        <v>0.307</v>
      </c>
      <c r="E183" s="134">
        <v>3.5000000000000003E-2</v>
      </c>
      <c r="F183" s="135">
        <v>4.0000000000000001E-3</v>
      </c>
      <c r="G183" s="163">
        <v>1.25</v>
      </c>
      <c r="H183" s="163">
        <v>0.3</v>
      </c>
      <c r="I183" s="167">
        <v>0.3</v>
      </c>
      <c r="J183" s="37">
        <v>1.4E-2</v>
      </c>
    </row>
    <row r="184" spans="1:10" ht="27.75" customHeight="1" x14ac:dyDescent="0.2">
      <c r="A184" s="161" t="s">
        <v>488</v>
      </c>
      <c r="B184" s="25"/>
      <c r="C184" s="168">
        <v>0</v>
      </c>
      <c r="D184" s="133">
        <v>0.307</v>
      </c>
      <c r="E184" s="134">
        <v>3.5000000000000003E-2</v>
      </c>
      <c r="F184" s="135">
        <v>4.0000000000000001E-3</v>
      </c>
      <c r="G184" s="163">
        <v>1.41</v>
      </c>
      <c r="H184" s="163">
        <v>0.3</v>
      </c>
      <c r="I184" s="167">
        <v>0.3</v>
      </c>
      <c r="J184" s="37">
        <v>1.4E-2</v>
      </c>
    </row>
    <row r="185" spans="1:10" ht="27.75" customHeight="1" x14ac:dyDescent="0.2">
      <c r="A185" s="161" t="s">
        <v>489</v>
      </c>
      <c r="B185" s="25"/>
      <c r="C185" s="168">
        <v>0</v>
      </c>
      <c r="D185" s="133">
        <v>0.307</v>
      </c>
      <c r="E185" s="134">
        <v>3.5000000000000003E-2</v>
      </c>
      <c r="F185" s="135">
        <v>4.0000000000000001E-3</v>
      </c>
      <c r="G185" s="163">
        <v>2.5099999999999998</v>
      </c>
      <c r="H185" s="163">
        <v>0.3</v>
      </c>
      <c r="I185" s="167">
        <v>0.3</v>
      </c>
      <c r="J185" s="37">
        <v>1.4E-2</v>
      </c>
    </row>
    <row r="186" spans="1:10" ht="27.75" customHeight="1" x14ac:dyDescent="0.2">
      <c r="A186" s="161" t="s">
        <v>490</v>
      </c>
      <c r="B186" s="25"/>
      <c r="C186" s="168">
        <v>0</v>
      </c>
      <c r="D186" s="133">
        <v>0.31</v>
      </c>
      <c r="E186" s="134">
        <v>3.2000000000000001E-2</v>
      </c>
      <c r="F186" s="135">
        <v>3.0000000000000001E-3</v>
      </c>
      <c r="G186" s="163">
        <v>1.01</v>
      </c>
      <c r="H186" s="163">
        <v>0.34</v>
      </c>
      <c r="I186" s="167">
        <v>0.34</v>
      </c>
      <c r="J186" s="37">
        <v>1.2E-2</v>
      </c>
    </row>
    <row r="187" spans="1:10" ht="27.75" customHeight="1" x14ac:dyDescent="0.2">
      <c r="A187" s="161" t="s">
        <v>491</v>
      </c>
      <c r="B187" s="25"/>
      <c r="C187" s="168">
        <v>0</v>
      </c>
      <c r="D187" s="133">
        <v>0.31</v>
      </c>
      <c r="E187" s="134">
        <v>3.2000000000000001E-2</v>
      </c>
      <c r="F187" s="135">
        <v>3.0000000000000001E-3</v>
      </c>
      <c r="G187" s="163">
        <v>1.42</v>
      </c>
      <c r="H187" s="163">
        <v>0.34</v>
      </c>
      <c r="I187" s="167">
        <v>0.34</v>
      </c>
      <c r="J187" s="37">
        <v>1.2E-2</v>
      </c>
    </row>
    <row r="188" spans="1:10" ht="27.75" customHeight="1" x14ac:dyDescent="0.2">
      <c r="A188" s="161" t="s">
        <v>492</v>
      </c>
      <c r="B188" s="25"/>
      <c r="C188" s="168">
        <v>0</v>
      </c>
      <c r="D188" s="133">
        <v>0.31</v>
      </c>
      <c r="E188" s="134">
        <v>3.2000000000000001E-2</v>
      </c>
      <c r="F188" s="135">
        <v>3.0000000000000001E-3</v>
      </c>
      <c r="G188" s="163">
        <v>1.66</v>
      </c>
      <c r="H188" s="163">
        <v>0.34</v>
      </c>
      <c r="I188" s="167">
        <v>0.34</v>
      </c>
      <c r="J188" s="37">
        <v>1.2E-2</v>
      </c>
    </row>
    <row r="189" spans="1:10" ht="27.75" customHeight="1" x14ac:dyDescent="0.2">
      <c r="A189" s="161" t="s">
        <v>493</v>
      </c>
      <c r="B189" s="25"/>
      <c r="C189" s="168">
        <v>0</v>
      </c>
      <c r="D189" s="133">
        <v>0.31</v>
      </c>
      <c r="E189" s="134">
        <v>3.2000000000000001E-2</v>
      </c>
      <c r="F189" s="135">
        <v>3.0000000000000001E-3</v>
      </c>
      <c r="G189" s="163">
        <v>1.91</v>
      </c>
      <c r="H189" s="163">
        <v>0.34</v>
      </c>
      <c r="I189" s="167">
        <v>0.34</v>
      </c>
      <c r="J189" s="37">
        <v>1.2E-2</v>
      </c>
    </row>
    <row r="190" spans="1:10" ht="27.75" customHeight="1" x14ac:dyDescent="0.2">
      <c r="A190" s="161" t="s">
        <v>494</v>
      </c>
      <c r="B190" s="25"/>
      <c r="C190" s="168">
        <v>0</v>
      </c>
      <c r="D190" s="133">
        <v>0.31</v>
      </c>
      <c r="E190" s="134">
        <v>3.2000000000000001E-2</v>
      </c>
      <c r="F190" s="135">
        <v>3.0000000000000001E-3</v>
      </c>
      <c r="G190" s="163">
        <v>3.56</v>
      </c>
      <c r="H190" s="163">
        <v>0.34</v>
      </c>
      <c r="I190" s="167">
        <v>0.34</v>
      </c>
      <c r="J190" s="37">
        <v>1.2E-2</v>
      </c>
    </row>
    <row r="191" spans="1:10" ht="27.75" customHeight="1" x14ac:dyDescent="0.2">
      <c r="A191" s="161" t="s">
        <v>495</v>
      </c>
      <c r="B191" s="25"/>
      <c r="C191" s="168">
        <v>0</v>
      </c>
      <c r="D191" s="133">
        <v>0.30199999999999999</v>
      </c>
      <c r="E191" s="134">
        <v>2.9000000000000001E-2</v>
      </c>
      <c r="F191" s="135">
        <v>2E-3</v>
      </c>
      <c r="G191" s="163">
        <v>11.35</v>
      </c>
      <c r="H191" s="163">
        <v>0.33</v>
      </c>
      <c r="I191" s="167">
        <v>0.33</v>
      </c>
      <c r="J191" s="37">
        <v>1.0999999999999999E-2</v>
      </c>
    </row>
    <row r="192" spans="1:10" ht="27.75" customHeight="1" x14ac:dyDescent="0.2">
      <c r="A192" s="161" t="s">
        <v>496</v>
      </c>
      <c r="B192" s="25"/>
      <c r="C192" s="168">
        <v>0</v>
      </c>
      <c r="D192" s="133">
        <v>0.30199999999999999</v>
      </c>
      <c r="E192" s="134">
        <v>2.9000000000000001E-2</v>
      </c>
      <c r="F192" s="135">
        <v>2E-3</v>
      </c>
      <c r="G192" s="163">
        <v>15.03</v>
      </c>
      <c r="H192" s="163">
        <v>0.33</v>
      </c>
      <c r="I192" s="167">
        <v>0.33</v>
      </c>
      <c r="J192" s="37">
        <v>1.0999999999999999E-2</v>
      </c>
    </row>
    <row r="193" spans="1:10" ht="27.75" customHeight="1" x14ac:dyDescent="0.2">
      <c r="A193" s="161" t="s">
        <v>497</v>
      </c>
      <c r="B193" s="25"/>
      <c r="C193" s="168">
        <v>0</v>
      </c>
      <c r="D193" s="133">
        <v>0.30199999999999999</v>
      </c>
      <c r="E193" s="134">
        <v>2.9000000000000001E-2</v>
      </c>
      <c r="F193" s="135">
        <v>2E-3</v>
      </c>
      <c r="G193" s="163">
        <v>19.07</v>
      </c>
      <c r="H193" s="163">
        <v>0.33</v>
      </c>
      <c r="I193" s="167">
        <v>0.33</v>
      </c>
      <c r="J193" s="37">
        <v>1.0999999999999999E-2</v>
      </c>
    </row>
    <row r="194" spans="1:10" ht="27.75" customHeight="1" x14ac:dyDescent="0.2">
      <c r="A194" s="161" t="s">
        <v>498</v>
      </c>
      <c r="B194" s="25"/>
      <c r="C194" s="168">
        <v>0</v>
      </c>
      <c r="D194" s="133">
        <v>0.30199999999999999</v>
      </c>
      <c r="E194" s="134">
        <v>2.9000000000000001E-2</v>
      </c>
      <c r="F194" s="135">
        <v>2E-3</v>
      </c>
      <c r="G194" s="163">
        <v>25.49</v>
      </c>
      <c r="H194" s="163">
        <v>0.33</v>
      </c>
      <c r="I194" s="167">
        <v>0.33</v>
      </c>
      <c r="J194" s="37">
        <v>1.0999999999999999E-2</v>
      </c>
    </row>
    <row r="195" spans="1:10" ht="27.75" customHeight="1" x14ac:dyDescent="0.2">
      <c r="A195" s="161" t="s">
        <v>499</v>
      </c>
      <c r="B195" s="25"/>
      <c r="C195" s="168">
        <v>0</v>
      </c>
      <c r="D195" s="133">
        <v>0.30199999999999999</v>
      </c>
      <c r="E195" s="134">
        <v>2.9000000000000001E-2</v>
      </c>
      <c r="F195" s="135">
        <v>2E-3</v>
      </c>
      <c r="G195" s="163">
        <v>53.42</v>
      </c>
      <c r="H195" s="163">
        <v>0.33</v>
      </c>
      <c r="I195" s="167">
        <v>0.33</v>
      </c>
      <c r="J195" s="37">
        <v>1.0999999999999999E-2</v>
      </c>
    </row>
    <row r="196" spans="1:10" ht="27.75" customHeight="1" x14ac:dyDescent="0.2">
      <c r="A196" s="161" t="s">
        <v>438</v>
      </c>
      <c r="B196" s="25"/>
      <c r="C196" s="168" t="s">
        <v>718</v>
      </c>
      <c r="D196" s="136">
        <v>1.5049999999999999</v>
      </c>
      <c r="E196" s="137">
        <v>0.127</v>
      </c>
      <c r="F196" s="135">
        <v>7.6999999999999999E-2</v>
      </c>
      <c r="G196" s="164"/>
      <c r="H196" s="164"/>
      <c r="I196" s="166"/>
      <c r="J196" s="38"/>
    </row>
    <row r="197" spans="1:10" ht="27.75" customHeight="1" x14ac:dyDescent="0.2">
      <c r="A197" s="161" t="s">
        <v>439</v>
      </c>
      <c r="B197" s="25"/>
      <c r="C197" s="168" t="s">
        <v>719</v>
      </c>
      <c r="D197" s="133">
        <v>-0.51500000000000001</v>
      </c>
      <c r="E197" s="134">
        <v>-6.3E-2</v>
      </c>
      <c r="F197" s="135">
        <v>-8.0000000000000002E-3</v>
      </c>
      <c r="G197" s="163">
        <v>0</v>
      </c>
      <c r="H197" s="164"/>
      <c r="I197" s="166"/>
      <c r="J197" s="38"/>
    </row>
    <row r="198" spans="1:10" ht="27.75" customHeight="1" x14ac:dyDescent="0.2">
      <c r="A198" s="161" t="s">
        <v>440</v>
      </c>
      <c r="B198" s="25"/>
      <c r="C198" s="168">
        <v>0</v>
      </c>
      <c r="D198" s="133">
        <v>-0.46</v>
      </c>
      <c r="E198" s="134">
        <v>-5.3999999999999999E-2</v>
      </c>
      <c r="F198" s="135">
        <v>-6.0000000000000001E-3</v>
      </c>
      <c r="G198" s="163">
        <v>0</v>
      </c>
      <c r="H198" s="164"/>
      <c r="I198" s="166"/>
      <c r="J198" s="38"/>
    </row>
    <row r="199" spans="1:10" ht="27.75" customHeight="1" x14ac:dyDescent="0.2">
      <c r="A199" s="161" t="s">
        <v>441</v>
      </c>
      <c r="B199" s="25"/>
      <c r="C199" s="168">
        <v>0</v>
      </c>
      <c r="D199" s="133">
        <v>-0.51500000000000001</v>
      </c>
      <c r="E199" s="134">
        <v>-6.3E-2</v>
      </c>
      <c r="F199" s="135">
        <v>-8.0000000000000002E-3</v>
      </c>
      <c r="G199" s="163">
        <v>0</v>
      </c>
      <c r="H199" s="164"/>
      <c r="I199" s="166"/>
      <c r="J199" s="37">
        <v>2.5999999999999999E-2</v>
      </c>
    </row>
    <row r="200" spans="1:10" ht="27.75" customHeight="1" x14ac:dyDescent="0.2">
      <c r="A200" s="161" t="s">
        <v>442</v>
      </c>
      <c r="B200" s="25"/>
      <c r="C200" s="168">
        <v>0</v>
      </c>
      <c r="D200" s="133">
        <v>-0.46</v>
      </c>
      <c r="E200" s="134">
        <v>-5.3999999999999999E-2</v>
      </c>
      <c r="F200" s="135">
        <v>-6.0000000000000001E-3</v>
      </c>
      <c r="G200" s="163">
        <v>0</v>
      </c>
      <c r="H200" s="164"/>
      <c r="I200" s="166"/>
      <c r="J200" s="37">
        <v>0.02</v>
      </c>
    </row>
    <row r="201" spans="1:10" ht="27.75" customHeight="1" x14ac:dyDescent="0.2">
      <c r="A201" s="161" t="s">
        <v>443</v>
      </c>
      <c r="B201" s="25"/>
      <c r="C201" s="168">
        <v>0</v>
      </c>
      <c r="D201" s="133">
        <v>-0.47099999999999997</v>
      </c>
      <c r="E201" s="134">
        <v>-4.8000000000000001E-2</v>
      </c>
      <c r="F201" s="135">
        <v>-4.0000000000000001E-3</v>
      </c>
      <c r="G201" s="163">
        <v>1.1100000000000001</v>
      </c>
      <c r="H201" s="164"/>
      <c r="I201" s="166"/>
      <c r="J201" s="37">
        <v>2.4E-2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tabSelected="1" zoomScale="80" zoomScaleNormal="80" zoomScaleSheetLayoutView="100" workbookViewId="0">
      <selection activeCell="G16" sqref="G16:G19"/>
    </sheetView>
  </sheetViews>
  <sheetFormatPr defaultRowHeight="12.75" x14ac:dyDescent="0.2"/>
  <cols>
    <col min="1" max="1" width="29.7109375" customWidth="1"/>
    <col min="2" max="7" width="24" customWidth="1"/>
  </cols>
  <sheetData>
    <row r="1" spans="1:7" ht="27.75" customHeight="1" x14ac:dyDescent="0.2">
      <c r="A1" s="130" t="s">
        <v>16</v>
      </c>
    </row>
    <row r="2" spans="1:7" ht="44.25" customHeight="1" x14ac:dyDescent="0.2">
      <c r="A2" s="263" t="s">
        <v>710</v>
      </c>
      <c r="B2" s="263"/>
      <c r="C2" s="263"/>
      <c r="D2" s="263"/>
      <c r="E2" s="263"/>
      <c r="F2" s="263"/>
      <c r="G2" s="263"/>
    </row>
    <row r="3" spans="1:7" ht="47.25" customHeight="1" x14ac:dyDescent="0.2">
      <c r="A3" s="237" t="str">
        <f>Overview!B4&amp; " - Illustrative LLFs for year beginning "&amp;Overview!D4</f>
        <v>Fulcrum Electricity Assets Ltd - GSP_A - Illustrative LLFs for year beginning 1 April 2026</v>
      </c>
      <c r="B3" s="238"/>
      <c r="C3" s="238"/>
      <c r="D3" s="238"/>
      <c r="E3" s="238"/>
      <c r="F3" s="238"/>
      <c r="G3" s="239"/>
    </row>
    <row r="4" spans="1:7" ht="9.75" customHeight="1" x14ac:dyDescent="0.2"/>
    <row r="5" spans="1:7" ht="19.5" customHeight="1" x14ac:dyDescent="0.2">
      <c r="A5" s="265" t="s">
        <v>9</v>
      </c>
      <c r="B5" s="266"/>
      <c r="C5" s="19" t="s">
        <v>2</v>
      </c>
      <c r="D5" s="19" t="s">
        <v>3</v>
      </c>
      <c r="E5" s="19" t="s">
        <v>4</v>
      </c>
      <c r="F5" s="19" t="s">
        <v>5</v>
      </c>
      <c r="G5" s="19" t="s">
        <v>672</v>
      </c>
    </row>
    <row r="6" spans="1:7" ht="19.5" customHeight="1" x14ac:dyDescent="0.2">
      <c r="A6" s="267"/>
      <c r="B6" s="268"/>
      <c r="C6" s="19" t="s">
        <v>673</v>
      </c>
      <c r="D6" s="19" t="s">
        <v>674</v>
      </c>
      <c r="E6" s="19" t="s">
        <v>675</v>
      </c>
      <c r="F6" s="19" t="s">
        <v>676</v>
      </c>
      <c r="G6" s="19" t="s">
        <v>677</v>
      </c>
    </row>
    <row r="7" spans="1:7" ht="39.950000000000003" customHeight="1" x14ac:dyDescent="0.2">
      <c r="A7" s="234" t="s">
        <v>678</v>
      </c>
      <c r="B7" s="235"/>
      <c r="C7" s="21" t="s">
        <v>679</v>
      </c>
      <c r="D7" s="20"/>
      <c r="E7" s="80" t="s">
        <v>680</v>
      </c>
      <c r="F7" s="20"/>
      <c r="G7" s="20"/>
    </row>
    <row r="8" spans="1:7" ht="39.950000000000003" customHeight="1" x14ac:dyDescent="0.2">
      <c r="A8" s="234" t="s">
        <v>681</v>
      </c>
      <c r="B8" s="235"/>
      <c r="C8" s="20"/>
      <c r="D8" s="21" t="s">
        <v>682</v>
      </c>
      <c r="E8" s="20"/>
      <c r="F8" s="20"/>
      <c r="G8" s="20"/>
    </row>
    <row r="9" spans="1:7" ht="39.950000000000003" customHeight="1" x14ac:dyDescent="0.2">
      <c r="A9" s="234" t="s">
        <v>683</v>
      </c>
      <c r="B9" s="235"/>
      <c r="C9" s="20"/>
      <c r="D9" s="20"/>
      <c r="E9" s="21" t="s">
        <v>682</v>
      </c>
      <c r="F9" s="20"/>
      <c r="G9" s="20"/>
    </row>
    <row r="10" spans="1:7" ht="39.950000000000003" customHeight="1" x14ac:dyDescent="0.2">
      <c r="A10" s="234" t="s">
        <v>684</v>
      </c>
      <c r="B10" s="235"/>
      <c r="C10" s="20"/>
      <c r="D10" s="20"/>
      <c r="E10" s="20"/>
      <c r="F10" s="80" t="s">
        <v>685</v>
      </c>
      <c r="G10" s="80" t="s">
        <v>686</v>
      </c>
    </row>
    <row r="11" spans="1:7" ht="20.100000000000001" customHeight="1" x14ac:dyDescent="0.2">
      <c r="A11" s="234" t="s">
        <v>10</v>
      </c>
      <c r="B11" s="235"/>
      <c r="C11" s="264" t="s">
        <v>11</v>
      </c>
      <c r="D11" s="264"/>
      <c r="E11" s="264"/>
      <c r="F11" s="264"/>
      <c r="G11" s="264"/>
    </row>
    <row r="12" spans="1:7" x14ac:dyDescent="0.2">
      <c r="B12" s="11"/>
      <c r="C12" s="11"/>
      <c r="D12" s="11"/>
      <c r="E12" s="11"/>
    </row>
    <row r="13" spans="1:7" ht="22.5" customHeight="1" x14ac:dyDescent="0.2">
      <c r="A13" s="230" t="s">
        <v>36</v>
      </c>
      <c r="B13" s="269"/>
      <c r="C13" s="269"/>
      <c r="D13" s="269"/>
      <c r="E13" s="269"/>
      <c r="F13" s="269"/>
      <c r="G13" s="231"/>
    </row>
    <row r="14" spans="1:7" ht="22.5" customHeight="1" x14ac:dyDescent="0.2">
      <c r="A14" s="230" t="s">
        <v>707</v>
      </c>
      <c r="B14" s="269"/>
      <c r="C14" s="269"/>
      <c r="D14" s="269"/>
      <c r="E14" s="269"/>
      <c r="F14" s="269"/>
      <c r="G14" s="231"/>
    </row>
    <row r="15" spans="1:7" ht="33" customHeight="1" x14ac:dyDescent="0.2">
      <c r="A15" s="205" t="s">
        <v>37</v>
      </c>
      <c r="B15" s="205" t="s">
        <v>2</v>
      </c>
      <c r="C15" s="205" t="s">
        <v>3</v>
      </c>
      <c r="D15" s="205" t="s">
        <v>4</v>
      </c>
      <c r="E15" s="205" t="s">
        <v>5</v>
      </c>
      <c r="F15" s="205" t="s">
        <v>672</v>
      </c>
      <c r="G15" s="19" t="s">
        <v>706</v>
      </c>
    </row>
    <row r="16" spans="1:7" ht="23.25" customHeight="1" x14ac:dyDescent="0.2">
      <c r="A16" s="214" t="s">
        <v>38</v>
      </c>
      <c r="B16" s="291">
        <v>1.139</v>
      </c>
      <c r="C16" s="291">
        <v>1.097</v>
      </c>
      <c r="D16" s="291">
        <v>1.121</v>
      </c>
      <c r="E16" s="291">
        <v>1.0900000000000001</v>
      </c>
      <c r="F16" s="291">
        <v>1.105</v>
      </c>
      <c r="G16" s="292" t="s">
        <v>2475</v>
      </c>
    </row>
    <row r="17" spans="1:7" ht="23.25" customHeight="1" x14ac:dyDescent="0.2">
      <c r="A17" s="214" t="s">
        <v>39</v>
      </c>
      <c r="B17" s="291">
        <v>1.046</v>
      </c>
      <c r="C17" s="291">
        <v>1.04</v>
      </c>
      <c r="D17" s="291">
        <v>1.0429999999999999</v>
      </c>
      <c r="E17" s="291">
        <v>1.0409999999999999</v>
      </c>
      <c r="F17" s="291">
        <v>1.0409999999999999</v>
      </c>
      <c r="G17" s="290" t="s">
        <v>2476</v>
      </c>
    </row>
    <row r="18" spans="1:7" ht="23.25" customHeight="1" x14ac:dyDescent="0.2">
      <c r="A18" s="214" t="s">
        <v>40</v>
      </c>
      <c r="B18" s="291">
        <v>1.036</v>
      </c>
      <c r="C18" s="291">
        <v>1.028</v>
      </c>
      <c r="D18" s="291">
        <v>1.0329999999999999</v>
      </c>
      <c r="E18" s="291">
        <v>1.0269999999999999</v>
      </c>
      <c r="F18" s="291">
        <v>1.0289999999999999</v>
      </c>
      <c r="G18" s="210"/>
    </row>
    <row r="19" spans="1:7" ht="23.25" customHeight="1" x14ac:dyDescent="0.2">
      <c r="A19" s="214" t="s">
        <v>41</v>
      </c>
      <c r="B19" s="291">
        <v>1.0269999999999999</v>
      </c>
      <c r="C19" s="291">
        <v>1.022</v>
      </c>
      <c r="D19" s="291">
        <v>1.0249999999999999</v>
      </c>
      <c r="E19" s="291">
        <v>1.022</v>
      </c>
      <c r="F19" s="291">
        <v>1.0229999999999999</v>
      </c>
      <c r="G19" s="210" t="s">
        <v>2477</v>
      </c>
    </row>
    <row r="20" spans="1:7" ht="23.25" customHeight="1" x14ac:dyDescent="0.2">
      <c r="A20" s="214" t="s">
        <v>42</v>
      </c>
      <c r="B20" s="291">
        <v>1.022</v>
      </c>
      <c r="C20" s="291">
        <v>1.016</v>
      </c>
      <c r="D20" s="291">
        <v>1.02</v>
      </c>
      <c r="E20" s="291">
        <v>1.016</v>
      </c>
      <c r="F20" s="291">
        <v>1.018</v>
      </c>
      <c r="G20" s="204"/>
    </row>
    <row r="21" spans="1:7" ht="23.25" customHeight="1" x14ac:dyDescent="0.2">
      <c r="A21" s="214" t="s">
        <v>43</v>
      </c>
      <c r="B21" s="291">
        <v>1.0069999999999999</v>
      </c>
      <c r="C21" s="291">
        <v>1.0049999999999999</v>
      </c>
      <c r="D21" s="291">
        <v>1.006</v>
      </c>
      <c r="E21" s="291">
        <v>1.0049999999999999</v>
      </c>
      <c r="F21" s="291">
        <v>1.0049999999999999</v>
      </c>
      <c r="G21" s="204"/>
    </row>
    <row r="23" spans="1:7" ht="22.5" customHeight="1" x14ac:dyDescent="0.2">
      <c r="A23" s="230" t="s">
        <v>44</v>
      </c>
      <c r="B23" s="269"/>
      <c r="C23" s="269"/>
      <c r="D23" s="269"/>
      <c r="E23" s="269"/>
      <c r="F23" s="269"/>
      <c r="G23" s="231"/>
    </row>
    <row r="24" spans="1:7" ht="22.5" customHeight="1" x14ac:dyDescent="0.2">
      <c r="A24" s="230" t="s">
        <v>7</v>
      </c>
      <c r="B24" s="269"/>
      <c r="C24" s="269"/>
      <c r="D24" s="269"/>
      <c r="E24" s="269"/>
      <c r="F24" s="269"/>
      <c r="G24" s="231"/>
    </row>
    <row r="25" spans="1:7" ht="33" customHeight="1" x14ac:dyDescent="0.2">
      <c r="A25" s="19" t="s">
        <v>6</v>
      </c>
      <c r="B25" s="19" t="s">
        <v>2</v>
      </c>
      <c r="C25" s="19" t="s">
        <v>3</v>
      </c>
      <c r="D25" s="19" t="s">
        <v>4</v>
      </c>
      <c r="E25" s="19" t="s">
        <v>5</v>
      </c>
      <c r="F25" s="19" t="s">
        <v>672</v>
      </c>
      <c r="G25" s="19" t="s">
        <v>706</v>
      </c>
    </row>
    <row r="26" spans="1:7" ht="22.5" customHeight="1" x14ac:dyDescent="0.2">
      <c r="A26" s="209" t="s">
        <v>711</v>
      </c>
      <c r="B26" s="210"/>
      <c r="C26" s="210"/>
      <c r="D26" s="210"/>
      <c r="E26" s="210"/>
      <c r="F26" s="210"/>
      <c r="G26" s="210"/>
    </row>
    <row r="27" spans="1:7" ht="22.5" customHeight="1" x14ac:dyDescent="0.2">
      <c r="A27" s="209" t="s">
        <v>712</v>
      </c>
      <c r="B27" s="210"/>
      <c r="C27" s="210"/>
      <c r="D27" s="210"/>
      <c r="E27" s="210"/>
      <c r="F27" s="210"/>
      <c r="G27" s="210"/>
    </row>
    <row r="28" spans="1:7" ht="22.5" customHeight="1" x14ac:dyDescent="0.2">
      <c r="A28" s="209" t="s">
        <v>713</v>
      </c>
      <c r="B28" s="210"/>
      <c r="C28" s="210"/>
      <c r="D28" s="210"/>
      <c r="E28" s="210"/>
      <c r="F28" s="210"/>
      <c r="G28" s="210"/>
    </row>
    <row r="29" spans="1:7" ht="22.5" customHeight="1" x14ac:dyDescent="0.2">
      <c r="A29" s="209" t="s">
        <v>714</v>
      </c>
      <c r="B29" s="210"/>
      <c r="C29" s="210"/>
      <c r="D29" s="210"/>
      <c r="E29" s="210"/>
      <c r="F29" s="210"/>
      <c r="G29" s="210"/>
    </row>
    <row r="30" spans="1:7" ht="22.5" customHeight="1" x14ac:dyDescent="0.2">
      <c r="A30" s="209" t="s">
        <v>715</v>
      </c>
      <c r="B30" s="210"/>
      <c r="C30" s="210"/>
      <c r="D30" s="210"/>
      <c r="E30" s="210"/>
      <c r="F30" s="210"/>
      <c r="G30" s="210"/>
    </row>
    <row r="32" spans="1:7" ht="22.5" customHeight="1" x14ac:dyDescent="0.2">
      <c r="A32" s="230" t="s">
        <v>44</v>
      </c>
      <c r="B32" s="269"/>
      <c r="C32" s="269"/>
      <c r="D32" s="269"/>
      <c r="E32" s="269"/>
      <c r="F32" s="269"/>
      <c r="G32" s="231"/>
    </row>
    <row r="33" spans="1:7" ht="22.5" customHeight="1" x14ac:dyDescent="0.2">
      <c r="A33" s="230" t="s">
        <v>8</v>
      </c>
      <c r="B33" s="269"/>
      <c r="C33" s="269"/>
      <c r="D33" s="269"/>
      <c r="E33" s="269"/>
      <c r="F33" s="269"/>
      <c r="G33" s="231"/>
    </row>
    <row r="34" spans="1:7" ht="33" customHeight="1" x14ac:dyDescent="0.2">
      <c r="A34" s="205" t="s">
        <v>6</v>
      </c>
      <c r="B34" s="205" t="s">
        <v>2</v>
      </c>
      <c r="C34" s="205" t="s">
        <v>3</v>
      </c>
      <c r="D34" s="205" t="s">
        <v>4</v>
      </c>
      <c r="E34" s="205" t="s">
        <v>5</v>
      </c>
      <c r="F34" s="205" t="s">
        <v>672</v>
      </c>
      <c r="G34" s="205" t="s">
        <v>706</v>
      </c>
    </row>
    <row r="35" spans="1:7" ht="22.5" customHeight="1" x14ac:dyDescent="0.2">
      <c r="A35" s="209" t="s">
        <v>711</v>
      </c>
      <c r="B35" s="206"/>
      <c r="C35" s="206"/>
      <c r="D35" s="206"/>
      <c r="E35" s="206"/>
      <c r="F35" s="206"/>
      <c r="G35" s="207"/>
    </row>
    <row r="36" spans="1:7" ht="22.5" customHeight="1" x14ac:dyDescent="0.2">
      <c r="A36" s="209" t="s">
        <v>712</v>
      </c>
      <c r="B36" s="206"/>
      <c r="C36" s="206"/>
      <c r="D36" s="206"/>
      <c r="E36" s="206"/>
      <c r="F36" s="206"/>
      <c r="G36" s="207"/>
    </row>
    <row r="37" spans="1:7" ht="22.5" customHeight="1" x14ac:dyDescent="0.2">
      <c r="A37" s="209" t="s">
        <v>713</v>
      </c>
      <c r="B37" s="206"/>
      <c r="C37" s="206"/>
      <c r="D37" s="206"/>
      <c r="E37" s="206"/>
      <c r="F37" s="206"/>
      <c r="G37" s="207"/>
    </row>
    <row r="38" spans="1:7" ht="22.5" customHeight="1" x14ac:dyDescent="0.2">
      <c r="A38" s="209" t="s">
        <v>714</v>
      </c>
      <c r="B38" s="206"/>
      <c r="C38" s="206"/>
      <c r="D38" s="206"/>
      <c r="E38" s="206"/>
      <c r="F38" s="206"/>
      <c r="G38" s="207"/>
    </row>
    <row r="39" spans="1:7" ht="22.5" customHeight="1" x14ac:dyDescent="0.2">
      <c r="A39" s="209" t="s">
        <v>715</v>
      </c>
      <c r="B39" s="206"/>
      <c r="C39" s="206"/>
      <c r="D39" s="206"/>
      <c r="E39" s="206"/>
      <c r="F39" s="206"/>
      <c r="G39" s="207"/>
    </row>
    <row r="40" spans="1:7" ht="21.75" customHeight="1" x14ac:dyDescent="0.2"/>
    <row r="41" spans="1:7" ht="21.75" customHeight="1" x14ac:dyDescent="0.2">
      <c r="A41" s="262" t="s">
        <v>696</v>
      </c>
      <c r="B41" s="262"/>
      <c r="C41" s="262"/>
      <c r="D41" s="262"/>
      <c r="E41" s="262"/>
      <c r="F41" s="262"/>
      <c r="G41" s="262"/>
    </row>
    <row r="42" spans="1:7" ht="21.75" customHeight="1" x14ac:dyDescent="0.2">
      <c r="A42" s="19" t="s">
        <v>6</v>
      </c>
      <c r="B42" s="19" t="s">
        <v>2</v>
      </c>
      <c r="C42" s="19" t="s">
        <v>3</v>
      </c>
      <c r="D42" s="19" t="s">
        <v>4</v>
      </c>
      <c r="E42" s="19" t="s">
        <v>5</v>
      </c>
      <c r="F42" s="19" t="s">
        <v>672</v>
      </c>
      <c r="G42" s="19" t="s">
        <v>697</v>
      </c>
    </row>
    <row r="43" spans="1:7" ht="21.75" customHeight="1" x14ac:dyDescent="0.2">
      <c r="A43" s="209" t="s">
        <v>711</v>
      </c>
      <c r="B43" s="203"/>
      <c r="C43" s="203"/>
      <c r="D43" s="203"/>
      <c r="E43" s="203"/>
      <c r="F43" s="203"/>
      <c r="G43" s="208"/>
    </row>
    <row r="44" spans="1:7" ht="21.75" customHeight="1" x14ac:dyDescent="0.2">
      <c r="A44" s="209" t="s">
        <v>712</v>
      </c>
      <c r="B44" s="203"/>
      <c r="C44" s="203"/>
      <c r="D44" s="203"/>
      <c r="E44" s="203"/>
      <c r="F44" s="203"/>
      <c r="G44" s="202"/>
    </row>
    <row r="45" spans="1:7" ht="21.75" customHeight="1" x14ac:dyDescent="0.2">
      <c r="A45" s="209" t="s">
        <v>713</v>
      </c>
      <c r="B45" s="203"/>
      <c r="C45" s="203"/>
      <c r="D45" s="203"/>
      <c r="E45" s="203"/>
      <c r="F45" s="203"/>
      <c r="G45" s="202"/>
    </row>
    <row r="46" spans="1:7" ht="21.75" customHeight="1" x14ac:dyDescent="0.2">
      <c r="A46" s="209" t="s">
        <v>714</v>
      </c>
      <c r="B46" s="203"/>
      <c r="C46" s="203"/>
      <c r="D46" s="203"/>
      <c r="E46" s="203"/>
      <c r="F46" s="203"/>
      <c r="G46" s="202"/>
    </row>
    <row r="47" spans="1:7" ht="21.75" customHeight="1" x14ac:dyDescent="0.2">
      <c r="A47" s="209" t="s">
        <v>715</v>
      </c>
      <c r="B47" s="203"/>
      <c r="C47" s="203"/>
      <c r="D47" s="203"/>
      <c r="E47" s="203"/>
      <c r="F47" s="203"/>
      <c r="G47" s="20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RowHeight="27.75" customHeight="1" x14ac:dyDescent="0.2"/>
  <cols>
    <col min="1" max="2" width="14.7109375" style="1" customWidth="1"/>
    <col min="3" max="3" width="8" style="1" customWidth="1"/>
    <col min="4" max="4" width="14.7109375" style="1" customWidth="1"/>
    <col min="5" max="5" width="14.7109375" style="2" customWidth="1"/>
    <col min="6" max="6" width="8" style="2" customWidth="1"/>
    <col min="7" max="7" width="14.7109375" style="1" customWidth="1"/>
    <col min="8" max="8" width="30.7109375" style="2" customWidth="1"/>
    <col min="9" max="10" width="14.7109375" style="2" customWidth="1"/>
    <col min="11" max="11" width="14.7109375" style="9" customWidth="1"/>
    <col min="12" max="13" width="14.7109375" style="3" customWidth="1"/>
    <col min="14" max="19" width="14.7109375" style="1" customWidth="1"/>
    <col min="20" max="16384" width="9.140625" style="1"/>
  </cols>
  <sheetData>
    <row r="1" spans="1:17" ht="63" customHeight="1" x14ac:dyDescent="0.2">
      <c r="A1" s="12" t="s">
        <v>16</v>
      </c>
      <c r="B1" s="12"/>
      <c r="C1" s="12"/>
      <c r="D1" s="270" t="s">
        <v>691</v>
      </c>
      <c r="E1" s="270"/>
      <c r="F1" s="270"/>
      <c r="G1" s="270"/>
      <c r="H1" s="270"/>
      <c r="I1" s="270"/>
      <c r="J1" s="270"/>
      <c r="K1" s="270"/>
      <c r="L1" s="270"/>
      <c r="M1" s="270"/>
      <c r="N1" s="270"/>
      <c r="O1" s="270"/>
      <c r="P1" s="270"/>
      <c r="Q1" s="270"/>
    </row>
    <row r="2" spans="1:17" ht="27.75" customHeight="1" x14ac:dyDescent="0.2">
      <c r="A2" s="237" t="s">
        <v>124</v>
      </c>
      <c r="B2" s="238"/>
      <c r="C2" s="238"/>
      <c r="D2" s="238"/>
      <c r="E2" s="238"/>
      <c r="F2" s="238"/>
      <c r="G2" s="238"/>
      <c r="H2" s="238"/>
      <c r="I2" s="238"/>
      <c r="J2" s="238"/>
      <c r="K2" s="238"/>
      <c r="L2" s="238"/>
      <c r="M2" s="238"/>
      <c r="N2" s="238"/>
      <c r="O2" s="238"/>
      <c r="P2" s="238"/>
      <c r="Q2" s="239"/>
    </row>
    <row r="3" spans="1:17" ht="17.25" customHeight="1" x14ac:dyDescent="0.2">
      <c r="A3" s="12"/>
      <c r="B3" s="12"/>
      <c r="C3" s="12"/>
      <c r="D3" s="12"/>
      <c r="G3" s="22"/>
    </row>
    <row r="4" spans="1:17" s="10" customFormat="1" ht="25.5" customHeight="1" x14ac:dyDescent="0.2">
      <c r="A4" s="237" t="str">
        <f>Overview!B4&amp; " - Effective from "&amp;Overview!D4&amp;" - "&amp;Overview!E4&amp;" new designated EHV charges"</f>
        <v>Fulcrum Electricity Assets Ltd - GSP_A - Effective from 1 April 2026 - Final new designated EHV charges</v>
      </c>
      <c r="B4" s="238"/>
      <c r="C4" s="238"/>
      <c r="D4" s="238"/>
      <c r="E4" s="238"/>
      <c r="F4" s="238"/>
      <c r="G4" s="238"/>
      <c r="H4" s="238"/>
      <c r="I4" s="238"/>
      <c r="J4" s="238"/>
      <c r="K4" s="238"/>
      <c r="L4" s="238"/>
      <c r="M4" s="238"/>
      <c r="N4" s="238"/>
      <c r="O4" s="238"/>
      <c r="P4" s="238"/>
      <c r="Q4" s="239"/>
    </row>
    <row r="5" spans="1:17" ht="69.75" customHeight="1" x14ac:dyDescent="0.2">
      <c r="A5" s="26" t="s">
        <v>127</v>
      </c>
      <c r="B5" s="26" t="s">
        <v>46</v>
      </c>
      <c r="C5" s="26" t="s">
        <v>703</v>
      </c>
      <c r="D5" s="26" t="s">
        <v>31</v>
      </c>
      <c r="E5" s="26" t="s">
        <v>47</v>
      </c>
      <c r="F5" s="26" t="s">
        <v>703</v>
      </c>
      <c r="G5" s="26" t="s">
        <v>32</v>
      </c>
      <c r="H5" s="70" t="s">
        <v>26</v>
      </c>
      <c r="I5" s="52" t="s">
        <v>578</v>
      </c>
      <c r="J5" s="70" t="str">
        <f>'Annex 2 Designated EHV charges'!I9</f>
        <v>Import
Super Red
unit charge
(p/kWh)</v>
      </c>
      <c r="K5" s="70" t="str">
        <f>'Annex 2 Designated EHV charges'!J9</f>
        <v>Import
fixed charge
(p/day)</v>
      </c>
      <c r="L5" s="70" t="str">
        <f>'Annex 2 Designated EHV charges'!K9</f>
        <v>Import
capacity charge
(p/kVA/day)</v>
      </c>
      <c r="M5" s="70" t="str">
        <f>'Annex 2 Designated EHV charges'!L9</f>
        <v>Import
exceeded capacity charge
(p/kVA/day)</v>
      </c>
      <c r="N5" s="70" t="str">
        <f>'Annex 2 Designated EHV charges'!M9</f>
        <v>Export
Super Red
unit charge
(p/kWh)</v>
      </c>
      <c r="O5" s="70" t="str">
        <f>'Annex 2 Designated EHV charges'!N9</f>
        <v>Export
fixed charge
(p/day)</v>
      </c>
      <c r="P5" s="70" t="str">
        <f>'Annex 2 Designated EHV charges'!O9</f>
        <v>Export
capacity charge
(p/kVA/day)</v>
      </c>
      <c r="Q5" s="70" t="str">
        <f>'Annex 2 Designated EHV charges'!P9</f>
        <v>Export
exceeded capacity charge
(p/kVA/day)</v>
      </c>
    </row>
    <row r="6" spans="1:17" ht="22.5" customHeight="1" x14ac:dyDescent="0.2">
      <c r="A6" s="197"/>
      <c r="B6" s="43"/>
      <c r="C6" s="93"/>
      <c r="D6" s="54"/>
      <c r="E6" s="44"/>
      <c r="F6" s="93"/>
      <c r="G6" s="54"/>
      <c r="H6" s="55"/>
      <c r="I6" s="183"/>
      <c r="J6" s="59"/>
      <c r="K6" s="60"/>
      <c r="L6" s="60"/>
      <c r="M6" s="60"/>
      <c r="N6" s="61"/>
      <c r="O6" s="62"/>
      <c r="P6" s="62"/>
      <c r="Q6" s="62"/>
    </row>
    <row r="7" spans="1:17" ht="22.5" customHeight="1" x14ac:dyDescent="0.2">
      <c r="A7" s="197"/>
      <c r="B7" s="43"/>
      <c r="C7" s="93"/>
      <c r="D7" s="54"/>
      <c r="E7" s="44"/>
      <c r="F7" s="93"/>
      <c r="G7" s="54"/>
      <c r="H7" s="55"/>
      <c r="I7" s="183"/>
      <c r="J7" s="59"/>
      <c r="K7" s="60"/>
      <c r="L7" s="60"/>
      <c r="M7" s="60"/>
      <c r="N7" s="61"/>
      <c r="O7" s="62"/>
      <c r="P7" s="62"/>
      <c r="Q7" s="62"/>
    </row>
    <row r="8" spans="1:17" ht="22.5" customHeight="1" x14ac:dyDescent="0.2">
      <c r="A8" s="197"/>
      <c r="B8" s="43"/>
      <c r="C8" s="201"/>
      <c r="D8" s="198"/>
      <c r="E8" s="43"/>
      <c r="F8" s="199"/>
      <c r="G8" s="198"/>
      <c r="H8" s="43"/>
      <c r="I8" s="183"/>
      <c r="J8" s="59"/>
      <c r="K8" s="60"/>
      <c r="L8" s="60"/>
      <c r="M8" s="60"/>
      <c r="N8" s="61"/>
      <c r="O8" s="62"/>
      <c r="P8" s="62"/>
      <c r="Q8" s="62"/>
    </row>
    <row r="9" spans="1:17" ht="22.5" customHeight="1" x14ac:dyDescent="0.2">
      <c r="A9" s="197"/>
      <c r="B9" s="43"/>
      <c r="C9" s="201"/>
      <c r="D9" s="198"/>
      <c r="E9" s="43"/>
      <c r="F9" s="199"/>
      <c r="G9" s="198"/>
      <c r="H9" s="43"/>
      <c r="I9" s="199"/>
      <c r="J9" s="59"/>
      <c r="K9" s="60"/>
      <c r="L9" s="60"/>
      <c r="M9" s="60"/>
      <c r="N9" s="61"/>
      <c r="O9" s="62"/>
      <c r="P9" s="62"/>
      <c r="Q9" s="62"/>
    </row>
    <row r="10" spans="1:17" ht="22.5" customHeight="1" x14ac:dyDescent="0.2">
      <c r="A10" s="197"/>
      <c r="B10" s="43"/>
      <c r="C10" s="201"/>
      <c r="D10" s="198"/>
      <c r="E10" s="43"/>
      <c r="F10" s="199"/>
      <c r="G10" s="198"/>
      <c r="H10" s="43"/>
      <c r="I10" s="199"/>
      <c r="J10" s="59"/>
      <c r="K10" s="60"/>
      <c r="L10" s="60"/>
      <c r="M10" s="60"/>
      <c r="N10" s="61"/>
      <c r="O10" s="62"/>
      <c r="P10" s="62"/>
      <c r="Q10" s="62"/>
    </row>
    <row r="11" spans="1:17" ht="22.5" customHeight="1" x14ac:dyDescent="0.2">
      <c r="A11" s="197"/>
      <c r="B11" s="43"/>
      <c r="C11" s="201"/>
      <c r="D11" s="198"/>
      <c r="E11" s="43"/>
      <c r="F11" s="199"/>
      <c r="G11" s="198"/>
      <c r="H11" s="43"/>
      <c r="I11" s="199"/>
      <c r="J11" s="59"/>
      <c r="K11" s="60"/>
      <c r="L11" s="60"/>
      <c r="M11" s="60"/>
      <c r="N11" s="61"/>
      <c r="O11" s="62"/>
      <c r="P11" s="62"/>
      <c r="Q11" s="62"/>
    </row>
    <row r="12" spans="1:17" ht="22.5" customHeight="1" x14ac:dyDescent="0.2">
      <c r="A12" s="197"/>
      <c r="B12" s="43"/>
      <c r="C12" s="201"/>
      <c r="D12" s="198"/>
      <c r="E12" s="43"/>
      <c r="F12" s="199"/>
      <c r="G12" s="198"/>
      <c r="H12" s="43"/>
      <c r="I12" s="199"/>
      <c r="J12" s="59"/>
      <c r="K12" s="60"/>
      <c r="L12" s="60"/>
      <c r="M12" s="60"/>
      <c r="N12" s="61"/>
      <c r="O12" s="62"/>
      <c r="P12" s="62"/>
      <c r="Q12" s="62"/>
    </row>
    <row r="13" spans="1:17" ht="22.5" customHeight="1" x14ac:dyDescent="0.2">
      <c r="A13" s="197"/>
      <c r="B13" s="43"/>
      <c r="C13" s="201"/>
      <c r="D13" s="198"/>
      <c r="E13" s="43"/>
      <c r="F13" s="199"/>
      <c r="G13" s="198"/>
      <c r="H13" s="43"/>
      <c r="I13" s="199"/>
      <c r="J13" s="59"/>
      <c r="K13" s="60"/>
      <c r="L13" s="60"/>
      <c r="M13" s="60"/>
      <c r="N13" s="61"/>
      <c r="O13" s="62"/>
      <c r="P13" s="62"/>
      <c r="Q13" s="62"/>
    </row>
    <row r="14" spans="1:17" ht="22.5" customHeight="1" x14ac:dyDescent="0.2">
      <c r="A14" s="197"/>
      <c r="B14" s="43"/>
      <c r="C14" s="201"/>
      <c r="D14" s="198"/>
      <c r="E14" s="43"/>
      <c r="F14" s="199"/>
      <c r="G14" s="198"/>
      <c r="H14" s="43"/>
      <c r="I14" s="199"/>
      <c r="J14" s="59"/>
      <c r="K14" s="60"/>
      <c r="L14" s="60"/>
      <c r="M14" s="60"/>
      <c r="N14" s="61"/>
      <c r="O14" s="62"/>
      <c r="P14" s="62"/>
      <c r="Q14" s="62"/>
    </row>
    <row r="15" spans="1:17" ht="22.5" customHeight="1" x14ac:dyDescent="0.2">
      <c r="A15" s="197"/>
      <c r="B15" s="43"/>
      <c r="C15" s="201"/>
      <c r="D15" s="198"/>
      <c r="E15" s="43"/>
      <c r="F15" s="199"/>
      <c r="G15" s="198"/>
      <c r="H15" s="43"/>
      <c r="I15" s="199"/>
      <c r="J15" s="59"/>
      <c r="K15" s="60"/>
      <c r="L15" s="60"/>
      <c r="M15" s="60"/>
      <c r="N15" s="61"/>
      <c r="O15" s="62"/>
      <c r="P15" s="62"/>
      <c r="Q15" s="62"/>
    </row>
    <row r="17" spans="1:19" ht="27.75" customHeight="1" x14ac:dyDescent="0.2">
      <c r="A17" s="237" t="str">
        <f>Overview!B4&amp; " - Effective from "&amp;Overview!D4&amp;" - "&amp;Overview!E4&amp;" new designated EHV line loss factors"</f>
        <v>Fulcrum Electricity Assets Ltd - GSP_A - Effective from 1 April 2026 - Final new designated EHV line loss factors</v>
      </c>
      <c r="B17" s="238"/>
      <c r="C17" s="238"/>
      <c r="D17" s="238"/>
      <c r="E17" s="238"/>
      <c r="F17" s="238"/>
      <c r="G17" s="238"/>
      <c r="H17" s="238"/>
      <c r="I17" s="238"/>
      <c r="J17" s="238"/>
      <c r="K17" s="238"/>
      <c r="L17" s="238"/>
      <c r="M17" s="238"/>
      <c r="N17" s="238"/>
      <c r="O17" s="238"/>
      <c r="P17" s="238"/>
      <c r="Q17" s="238"/>
      <c r="R17" s="238"/>
      <c r="S17" s="239"/>
    </row>
    <row r="18" spans="1:19" ht="62.25" customHeight="1" x14ac:dyDescent="0.2">
      <c r="A18" s="26" t="s">
        <v>127</v>
      </c>
      <c r="B18" s="26" t="s">
        <v>46</v>
      </c>
      <c r="C18" s="26" t="s">
        <v>703</v>
      </c>
      <c r="D18" s="26" t="s">
        <v>31</v>
      </c>
      <c r="E18" s="26" t="s">
        <v>47</v>
      </c>
      <c r="F18" s="26" t="s">
        <v>703</v>
      </c>
      <c r="G18" s="26" t="s">
        <v>32</v>
      </c>
      <c r="H18" s="70" t="s">
        <v>26</v>
      </c>
      <c r="I18" s="52" t="s">
        <v>578</v>
      </c>
      <c r="J18" s="30" t="s">
        <v>100</v>
      </c>
      <c r="K18" s="30" t="s">
        <v>99</v>
      </c>
      <c r="L18" s="30" t="s">
        <v>101</v>
      </c>
      <c r="M18" s="30" t="s">
        <v>102</v>
      </c>
      <c r="N18" s="30" t="s">
        <v>689</v>
      </c>
      <c r="O18" s="32" t="s">
        <v>103</v>
      </c>
      <c r="P18" s="32" t="s">
        <v>104</v>
      </c>
      <c r="Q18" s="32" t="s">
        <v>105</v>
      </c>
      <c r="R18" s="32" t="s">
        <v>106</v>
      </c>
      <c r="S18" s="32" t="s">
        <v>690</v>
      </c>
    </row>
    <row r="19" spans="1:19" ht="22.5" customHeight="1" x14ac:dyDescent="0.2">
      <c r="A19" s="197"/>
      <c r="B19" s="43"/>
      <c r="C19" s="201"/>
      <c r="D19" s="198"/>
      <c r="E19" s="43"/>
      <c r="F19" s="199"/>
      <c r="G19" s="198"/>
      <c r="H19" s="43"/>
      <c r="I19" s="199"/>
      <c r="J19" s="35"/>
      <c r="K19" s="35"/>
      <c r="L19" s="28"/>
      <c r="M19" s="29"/>
      <c r="N19" s="29"/>
      <c r="O19" s="31"/>
      <c r="P19" s="31"/>
      <c r="Q19" s="31"/>
      <c r="R19" s="31"/>
      <c r="S19" s="31"/>
    </row>
    <row r="20" spans="1:19" ht="22.5" customHeight="1" x14ac:dyDescent="0.2">
      <c r="A20" s="43"/>
      <c r="B20" s="43"/>
      <c r="C20" s="43"/>
      <c r="D20" s="43"/>
      <c r="E20" s="44"/>
      <c r="F20" s="33"/>
      <c r="G20" s="33"/>
      <c r="H20" s="34"/>
      <c r="I20" s="184"/>
      <c r="J20" s="35"/>
      <c r="K20" s="35"/>
      <c r="L20" s="28"/>
      <c r="M20" s="29"/>
      <c r="N20" s="29"/>
      <c r="O20" s="31"/>
      <c r="P20" s="31"/>
      <c r="Q20" s="31"/>
      <c r="R20" s="31"/>
      <c r="S20" s="31"/>
    </row>
    <row r="21" spans="1:19" ht="22.5" customHeight="1" x14ac:dyDescent="0.2">
      <c r="A21" s="43"/>
      <c r="B21" s="43"/>
      <c r="C21" s="43"/>
      <c r="D21" s="43"/>
      <c r="E21" s="44"/>
      <c r="F21" s="33"/>
      <c r="G21" s="33"/>
      <c r="H21" s="34"/>
      <c r="I21" s="184"/>
      <c r="J21" s="35"/>
      <c r="K21" s="35"/>
      <c r="L21" s="28"/>
      <c r="M21" s="29"/>
      <c r="N21" s="29"/>
      <c r="O21" s="31"/>
      <c r="P21" s="31"/>
      <c r="Q21" s="31"/>
      <c r="R21" s="31"/>
      <c r="S21" s="31"/>
    </row>
    <row r="22" spans="1:19" ht="22.5" customHeight="1" x14ac:dyDescent="0.2">
      <c r="A22" s="43"/>
      <c r="B22" s="43"/>
      <c r="C22" s="43"/>
      <c r="D22" s="43"/>
      <c r="E22" s="44"/>
      <c r="F22" s="33"/>
      <c r="G22" s="33"/>
      <c r="H22" s="34"/>
      <c r="I22" s="184"/>
      <c r="J22" s="35"/>
      <c r="K22" s="35"/>
      <c r="L22" s="28"/>
      <c r="M22" s="29"/>
      <c r="N22" s="29"/>
      <c r="O22" s="31"/>
      <c r="P22" s="31"/>
      <c r="Q22" s="31"/>
      <c r="R22" s="31"/>
      <c r="S22" s="31"/>
    </row>
    <row r="23" spans="1:19" ht="22.5" customHeight="1" x14ac:dyDescent="0.2">
      <c r="A23" s="43"/>
      <c r="B23" s="43"/>
      <c r="C23" s="43"/>
      <c r="D23" s="43"/>
      <c r="E23" s="44"/>
      <c r="F23" s="33"/>
      <c r="G23" s="33"/>
      <c r="H23" s="34"/>
      <c r="I23" s="184"/>
      <c r="J23" s="35"/>
      <c r="K23" s="35"/>
      <c r="L23" s="28"/>
      <c r="M23" s="29"/>
      <c r="N23" s="29"/>
      <c r="O23" s="31"/>
      <c r="P23" s="31"/>
      <c r="Q23" s="31"/>
      <c r="R23" s="31"/>
      <c r="S23" s="31"/>
    </row>
    <row r="24" spans="1:19" ht="22.5" customHeight="1" x14ac:dyDescent="0.2">
      <c r="A24" s="43"/>
      <c r="B24" s="43"/>
      <c r="C24" s="43"/>
      <c r="D24" s="43"/>
      <c r="E24" s="44"/>
      <c r="F24" s="33"/>
      <c r="G24" s="33"/>
      <c r="H24" s="34"/>
      <c r="I24" s="184"/>
      <c r="J24" s="35"/>
      <c r="K24" s="35"/>
      <c r="L24" s="28"/>
      <c r="M24" s="29"/>
      <c r="N24" s="29"/>
      <c r="O24" s="31"/>
      <c r="P24" s="31"/>
      <c r="Q24" s="31"/>
      <c r="R24" s="31"/>
      <c r="S24" s="31"/>
    </row>
    <row r="25" spans="1:19" ht="22.5" customHeight="1" x14ac:dyDescent="0.2">
      <c r="A25" s="43"/>
      <c r="B25" s="43"/>
      <c r="C25" s="43"/>
      <c r="D25" s="43"/>
      <c r="E25" s="44"/>
      <c r="F25" s="33"/>
      <c r="G25" s="33"/>
      <c r="H25" s="34"/>
      <c r="I25" s="184"/>
      <c r="J25" s="35"/>
      <c r="K25" s="35"/>
      <c r="L25" s="28"/>
      <c r="M25" s="29"/>
      <c r="N25" s="29"/>
      <c r="O25" s="31"/>
      <c r="P25" s="31"/>
      <c r="Q25" s="31"/>
      <c r="R25" s="31"/>
      <c r="S25" s="31"/>
    </row>
    <row r="26" spans="1:19" ht="22.5" customHeight="1" x14ac:dyDescent="0.2">
      <c r="A26" s="43"/>
      <c r="B26" s="43"/>
      <c r="C26" s="43"/>
      <c r="D26" s="43"/>
      <c r="E26" s="44"/>
      <c r="F26" s="33"/>
      <c r="G26" s="33"/>
      <c r="H26" s="34"/>
      <c r="I26" s="184"/>
      <c r="J26" s="35"/>
      <c r="K26" s="35"/>
      <c r="L26" s="28"/>
      <c r="M26" s="29"/>
      <c r="N26" s="29"/>
      <c r="O26" s="31"/>
      <c r="P26" s="31"/>
      <c r="Q26" s="31"/>
      <c r="R26" s="31"/>
      <c r="S26" s="31"/>
    </row>
    <row r="27" spans="1:19" ht="22.5" customHeight="1" x14ac:dyDescent="0.2">
      <c r="A27" s="43"/>
      <c r="B27" s="43"/>
      <c r="C27" s="43"/>
      <c r="D27" s="43"/>
      <c r="E27" s="44"/>
      <c r="F27" s="33"/>
      <c r="G27" s="33"/>
      <c r="H27" s="34"/>
      <c r="I27" s="184"/>
      <c r="J27" s="35"/>
      <c r="K27" s="35"/>
      <c r="L27" s="28"/>
      <c r="M27" s="29"/>
      <c r="N27" s="29"/>
      <c r="O27" s="31"/>
      <c r="P27" s="31"/>
      <c r="Q27" s="31"/>
      <c r="R27" s="31"/>
      <c r="S27" s="31"/>
    </row>
    <row r="28" spans="1:19" ht="22.5" customHeight="1" x14ac:dyDescent="0.2">
      <c r="A28" s="43"/>
      <c r="B28" s="43"/>
      <c r="C28" s="43"/>
      <c r="D28" s="43"/>
      <c r="E28" s="44"/>
      <c r="F28" s="33"/>
      <c r="G28" s="33"/>
      <c r="H28" s="34"/>
      <c r="I28" s="184"/>
      <c r="J28" s="35"/>
      <c r="K28" s="35"/>
      <c r="L28" s="28"/>
      <c r="M28" s="29"/>
      <c r="N28" s="29"/>
      <c r="O28" s="31"/>
      <c r="P28" s="31"/>
      <c r="Q28" s="31"/>
      <c r="R28" s="31"/>
      <c r="S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7"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2024-12-13T17:22:03Z</cp:lastPrinted>
  <dcterms:created xsi:type="dcterms:W3CDTF">2009-11-12T11:38:00Z</dcterms:created>
  <dcterms:modified xsi:type="dcterms:W3CDTF">2026-04-14T08:16:13Z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